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 document\New folder\"/>
    </mc:Choice>
  </mc:AlternateContent>
  <bookViews>
    <workbookView xWindow="0" yWindow="0" windowWidth="21600" windowHeight="9735"/>
  </bookViews>
  <sheets>
    <sheet name="Diffranc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GPF2">[1]GPF!#REF!</definedName>
    <definedName name="_GPF2">[1]GPF!#REF!</definedName>
    <definedName name="_Order1" hidden="1">255</definedName>
    <definedName name="ADM">'[2]PAY-DET'!$AB$88</definedName>
    <definedName name="ak">[1]BILL!#REF!</definedName>
    <definedName name="ALLTOTAL">[1]BILL!#REF!</definedName>
    <definedName name="ASE">'[2]PAY-DET'!$AB$8</definedName>
    <definedName name="bharatiya">#REF!</definedName>
    <definedName name="BILL1">[1]BILL!#REF!</definedName>
    <definedName name="BILL2">[1]BILL!#REF!</definedName>
    <definedName name="BILL3">[1]BILL!#REF!</definedName>
    <definedName name="BILL4">[1]BILL!#REF!</definedName>
    <definedName name="BILL5">[1]BILL!#REF!</definedName>
    <definedName name="bjw">'[3]PAY Details'!#REF!</definedName>
    <definedName name="burange">#REF!</definedName>
    <definedName name="chk">'[3]PAY Details'!#REF!</definedName>
    <definedName name="D.A.">#REF!</definedName>
    <definedName name="Dange">'[4]Income tax 2003'!#REF!</definedName>
    <definedName name="debadwaaaar">'[3]PAY Details'!#REF!</definedName>
    <definedName name="deshpande">#REF!</definedName>
    <definedName name="dhawad">#REF!</definedName>
    <definedName name="dle">'[3]PAY Details'!#REF!</definedName>
    <definedName name="dole">#REF!</definedName>
    <definedName name="dshpnd">'[3]PAY Details'!#REF!</definedName>
    <definedName name="expay">#REF!</definedName>
    <definedName name="F.C.">'[2]PAY-DET'!$B$168</definedName>
    <definedName name="FACE2">[1]F.S.!#REF!</definedName>
    <definedName name="FACE3">[1]F.S.!#REF!</definedName>
    <definedName name="FACE4">[1]F.S.!#REF!</definedName>
    <definedName name="FACE5">[1]F.S.!#REF!</definedName>
    <definedName name="gathe">'[3]PAY Details'!#REF!</definedName>
    <definedName name="giri">#REF!</definedName>
    <definedName name="GPF_FRONT">'[5]G P F'!#REF!</definedName>
    <definedName name="GRPINSURANCE">'[5]DEY   VAJATI:G.I.S.'!$B$2:$DF$310</definedName>
    <definedName name="Gudade">'[4]Income tax 2003'!#REF!</definedName>
    <definedName name="HDM">'[2]PAY-DET'!$B$88</definedName>
    <definedName name="HGST">'[2]PAY-DET'!$AA$49</definedName>
    <definedName name="hirulekar">#REF!</definedName>
    <definedName name="HOUSERENT">'[5]DEY   VAJATI:H.R.A.'!$B$2:$BR$1359</definedName>
    <definedName name="INCTABLE">#REF!</definedName>
    <definedName name="J.C.">'[2]PAY-DET'!$AB$248</definedName>
    <definedName name="jaunjale">#REF!</definedName>
    <definedName name="jlnprkr">'[3]PAY Details'!#REF!</definedName>
    <definedName name="joshi">#REF!</definedName>
    <definedName name="kadu">#REF!</definedName>
    <definedName name="khan">#REF!</definedName>
    <definedName name="kmrwr">'[3]PAY Details'!#REF!</definedName>
    <definedName name="kpd">'[3]PAY Details'!#REF!</definedName>
    <definedName name="ksrkr">'[3]PAY Details'!#REF!</definedName>
    <definedName name="kthd">'[3]PAY Details'!#REF!</definedName>
    <definedName name="mrhkr">'[3]PAY Details'!#REF!</definedName>
    <definedName name="mrlkr">'[3]PAY Details'!#REF!</definedName>
    <definedName name="Nawaklar">'[4]Income tax 2003'!#REF!</definedName>
    <definedName name="PAGE1">[1]BILL!#REF!</definedName>
    <definedName name="PAGE2">[1]BILL!#REF!</definedName>
    <definedName name="pant">#REF!</definedName>
    <definedName name="Panure">'[4]Income tax 2003'!#REF!</definedName>
    <definedName name="paranja">'[3]PAY Details'!#REF!</definedName>
    <definedName name="paranjaape">'[3]PAY Details'!#REF!</definedName>
    <definedName name="paranjape">#REF!</definedName>
    <definedName name="Patankar">'[4]Income tax 2003'!#REF!</definedName>
    <definedName name="PEON">'[2]PAY-DET'!$AB$568</definedName>
    <definedName name="phansalkar">#REF!</definedName>
    <definedName name="pkhl">'[3]PAY Details'!#REF!</definedName>
    <definedName name="potdukhe">'[3]PAY Details'!#REF!</definedName>
    <definedName name="ptdkhe">'[3]PAY Details'!#REF!</definedName>
    <definedName name="Punse">'[4]Income tax 2003'!#REF!</definedName>
    <definedName name="rohankar">#REF!</definedName>
    <definedName name="rut">'[3]PAY Details'!#REF!</definedName>
    <definedName name="S.D.E.">'[2]PAY-DET'!$B$47</definedName>
    <definedName name="S.E.">'[2]PAY-DET'!$B$8</definedName>
    <definedName name="SC">'[2]PAY-DET'!$AB$168</definedName>
    <definedName name="sdr">'[3]PAY Details'!#REF!</definedName>
    <definedName name="SEC.ENG.">'[2]PAY-DET'!$AB$448</definedName>
    <definedName name="shahade">#REF!</definedName>
    <definedName name="sherekar">#REF!</definedName>
    <definedName name="shnd">'[3]PAY Details'!#REF!</definedName>
    <definedName name="somkuwar">#REF!</definedName>
    <definedName name="srwnkhd">'[3]PAY Details'!#REF!</definedName>
    <definedName name="sswnkhde">'[3]PAY Details'!#REF!</definedName>
    <definedName name="SUPDT">'[2]PAY-DET'!$AB$128</definedName>
    <definedName name="Thakare">'[4]Income tax 2003'!#REF!</definedName>
    <definedName name="TOTAL1">[1]BILL!#REF!</definedName>
    <definedName name="TOTAL2">[1]BILL!#REF!</definedName>
    <definedName name="TOTAL3">[1]BILL!#REF!</definedName>
    <definedName name="TOTAL4">[1]BILL!#REF!</definedName>
    <definedName name="TOTAL5">[1]BILL!#REF!</definedName>
    <definedName name="TOTAL6">[1]BILL!#REF!</definedName>
    <definedName name="TOTALALL">[1]BILL!#REF!</definedName>
    <definedName name="TREACER">'[2]PAY-DET'!$B$128</definedName>
    <definedName name="TRY_SLIP">'[5]TRY. SLIP'!#REF!</definedName>
    <definedName name="umap">#REF!</definedName>
    <definedName name="wankhade">#REF!</definedName>
    <definedName name="ywlkr">'[3]PAY Details'!#REF!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13" i="1" s="1"/>
  <c r="C13" i="1"/>
  <c r="C14" i="1" s="1"/>
  <c r="I22" i="1" s="1"/>
  <c r="D3" i="1"/>
  <c r="D14" i="1" l="1"/>
  <c r="F25" i="1" s="1"/>
  <c r="D15" i="1" s="1"/>
  <c r="F20" i="1"/>
  <c r="F21" i="1"/>
  <c r="I21" i="1"/>
  <c r="C15" i="1"/>
  <c r="I20" i="1"/>
  <c r="F22" i="1" l="1"/>
  <c r="F24" i="1"/>
  <c r="F23" i="1"/>
  <c r="D16" i="1"/>
  <c r="D17" i="1" s="1"/>
  <c r="C16" i="1"/>
  <c r="C17" i="1" s="1"/>
  <c r="C18" i="1" s="1"/>
  <c r="D18" i="1" l="1"/>
  <c r="B18" i="1" s="1"/>
  <c r="C19" i="1" l="1"/>
</calcChain>
</file>

<file path=xl/sharedStrings.xml><?xml version="1.0" encoding="utf-8"?>
<sst xmlns="http://schemas.openxmlformats.org/spreadsheetml/2006/main" count="22" uniqueCount="22">
  <si>
    <t>Perticulars</t>
  </si>
  <si>
    <t>Old Slab of Income Tax</t>
  </si>
  <si>
    <t>New Slab of Income Tax</t>
  </si>
  <si>
    <t>Total Income</t>
  </si>
  <si>
    <t>U/S 16 (iii) Profesion Tax</t>
  </si>
  <si>
    <t xml:space="preserve">U/S 24  Interest For House  Property  Adv </t>
  </si>
  <si>
    <t xml:space="preserve"> D) Medical Reimbursment (U/s 17(2))</t>
  </si>
  <si>
    <t>LESS   U/S 80 C</t>
  </si>
  <si>
    <t>14 Section 80CCD (1)</t>
  </si>
  <si>
    <t>Section 80CCD (2)  NPS (up to 14% Employee's)</t>
  </si>
  <si>
    <t>Standard Deduction</t>
  </si>
  <si>
    <t xml:space="preserve">Other sections (e.g 80E,80G,80TTA etc.) </t>
  </si>
  <si>
    <t>Total Deduction</t>
  </si>
  <si>
    <t xml:space="preserve">Total Income </t>
  </si>
  <si>
    <t>Tax on Total income</t>
  </si>
  <si>
    <t>Please Select Old Option Please</t>
  </si>
  <si>
    <t>EDUCATION CESS 4%</t>
  </si>
  <si>
    <t>Please Select New Option Please</t>
  </si>
  <si>
    <t>Tax payble (9+10)</t>
  </si>
  <si>
    <t>https://www.incometaxindiaefiling.gov.in/Tax_Calculator/index.html?lang=eng</t>
  </si>
  <si>
    <t xml:space="preserve">Link For Income Tax Office </t>
  </si>
  <si>
    <r>
      <t xml:space="preserve">14 Section </t>
    </r>
    <r>
      <rPr>
        <sz val="12"/>
        <rFont val="Times New Roman"/>
        <family val="1"/>
      </rPr>
      <t>80CCD(1B)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</si>
</sst>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₹&quot;\ #,##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20"/>
      <color rgb="FFFF0000"/>
      <name val="Arial"/>
      <family val="2"/>
    </font>
    <font>
      <b/>
      <sz val="10"/>
      <color theme="0" tint="-0.249977111117893"/>
      <name val="Times New Roman"/>
      <family val="1"/>
    </font>
    <font>
      <sz val="10"/>
      <color theme="0" tint="-0.249977111117893"/>
      <name val="Times New Roman"/>
      <family val="1"/>
    </font>
    <font>
      <sz val="10"/>
      <color theme="0" tint="-0.249977111117893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0" borderId="0" xfId="0" applyNumberFormat="1"/>
    <xf numFmtId="0" fontId="3" fillId="0" borderId="0" xfId="2"/>
    <xf numFmtId="0" fontId="4" fillId="5" borderId="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4" borderId="0" xfId="1" applyFont="1" applyFill="1" applyAlignment="1">
      <alignment vertical="center"/>
    </xf>
    <xf numFmtId="0" fontId="6" fillId="4" borderId="0" xfId="1" applyFont="1" applyFill="1" applyAlignment="1">
      <alignment vertical="center"/>
    </xf>
    <xf numFmtId="0" fontId="7" fillId="4" borderId="0" xfId="0" applyFont="1" applyFill="1"/>
    <xf numFmtId="164" fontId="8" fillId="3" borderId="2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_TA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001004\e\K41\bll\pay\BILLpaybla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6010001\D\CIRCLE\SC3\PAY\PAY-AR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TAX%20.A%202020-21/Income%20Tax%20F.A.%202020-21%20Master%20for%20New%20Regim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riram\Google%20Drive\MHSDP%20data\Account%202004\pmp2002\Form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hsdp2\pii450_c\PURI\2001%20e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000000"/>
      <sheetName val="1000000000000"/>
      <sheetName val="2000000000000"/>
      <sheetName val="3000000000000"/>
      <sheetName val="4000000000000"/>
      <sheetName val="5000000000000"/>
      <sheetName val="6000000000000"/>
      <sheetName val="conv"/>
      <sheetName val="CAL(1)"/>
      <sheetName val="CAL(2)"/>
      <sheetName val="ackno"/>
      <sheetName val="C.S.F"/>
      <sheetName val="C.S.B"/>
      <sheetName val="F.S."/>
      <sheetName val="B.S."/>
      <sheetName val="BILL"/>
      <sheetName val="PAYSLIP"/>
      <sheetName val="PAYROLL"/>
      <sheetName val="fa"/>
      <sheetName val="EX.PAY"/>
      <sheetName val="GPF"/>
      <sheetName val="HBA"/>
      <sheetName val="mtrcy"/>
      <sheetName val="COMPU"/>
      <sheetName val="CY"/>
      <sheetName val="I.TAX"/>
      <sheetName val="PLI"/>
      <sheetName val="GIS"/>
      <sheetName val="HO.RE."/>
      <sheetName val="PT"/>
      <sheetName val="HO.SO."/>
      <sheetName val="Majoduck_SK_1"/>
      <sheetName val="PAY 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-DET"/>
    </sheetNames>
    <sheetDataSet>
      <sheetData sheetId="0">
        <row r="8">
          <cell r="B8" t="str">
            <v xml:space="preserve">SHRI S.M.BHANDARWAR, </v>
          </cell>
          <cell r="AB8" t="str">
            <v>SHRI R.N.SHEREKAR</v>
          </cell>
        </row>
        <row r="47">
          <cell r="B47" t="str">
            <v>SHRI S.S.TAPSE</v>
          </cell>
        </row>
        <row r="49">
          <cell r="AA49" t="str">
            <v>H.G.STENO.</v>
          </cell>
        </row>
        <row r="88">
          <cell r="B88" t="str">
            <v>H.D.M.</v>
          </cell>
          <cell r="AB88" t="str">
            <v>A.D.M.</v>
          </cell>
        </row>
        <row r="128">
          <cell r="B128" t="str">
            <v>TREACER</v>
          </cell>
          <cell r="AB128" t="str">
            <v>SUPDT.</v>
          </cell>
        </row>
        <row r="168">
          <cell r="B168" t="str">
            <v>F. C.</v>
          </cell>
          <cell r="AB168" t="str">
            <v>SR.CL.</v>
          </cell>
        </row>
        <row r="248">
          <cell r="AB248" t="str">
            <v>JR.CL.</v>
          </cell>
        </row>
        <row r="448">
          <cell r="AB448" t="str">
            <v>A.E.II</v>
          </cell>
        </row>
        <row r="568">
          <cell r="AB568" t="str">
            <v>PEON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duck_SK_1"/>
      <sheetName val="Input Data"/>
      <sheetName val="PAY Details"/>
      <sheetName val="I-FORM"/>
      <sheetName val="Diffrance"/>
      <sheetName val="form16"/>
      <sheetName val="accInt (3)"/>
      <sheetName val="Sheet1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ax 2004-5  (2)"/>
      <sheetName val="Income tax 2004-5 "/>
      <sheetName val="Form 16 2003 (2)"/>
      <sheetName val="Form16 suppli (3)"/>
      <sheetName val="Sheet3 (4)"/>
      <sheetName val="details of pay (2)"/>
      <sheetName val="Sheet7"/>
      <sheetName val="Form16 suppli (6)"/>
      <sheetName val="Form16 suppli (5)"/>
      <sheetName val="Sheet3 (3)"/>
      <sheetName val="PW.Prapatra88"/>
      <sheetName val="Sheet1 (2)"/>
      <sheetName val="Sheet6"/>
      <sheetName val="Sheet13"/>
      <sheetName val="RefundSD"/>
      <sheetName val="Retirement"/>
      <sheetName val="Darypur "/>
      <sheetName val="MSA"/>
      <sheetName val="vikalp"/>
      <sheetName val="Sheet2"/>
      <sheetName val="house"/>
      <sheetName val="certif."/>
      <sheetName val="C.T.C."/>
      <sheetName val="Sheet1"/>
      <sheetName val="Form16 suppli (2)"/>
      <sheetName val="Time limit"/>
      <sheetName val="Hand receipt"/>
      <sheetName val="MTR 55"/>
      <sheetName val="Completion cirtificate"/>
      <sheetName val="Sheet5"/>
      <sheetName val="Form16 suppli"/>
      <sheetName val="Income tax2002"/>
      <sheetName val="Form 16 2003"/>
      <sheetName val="Income tax 2003"/>
      <sheetName val="Pay.sche. local curency"/>
      <sheetName val="Sheet4"/>
      <sheetName val="Pariksha"/>
      <sheetName val="Sheet3"/>
      <sheetName val="FormD1"/>
      <sheetName val="FormD"/>
      <sheetName val="Deposit form70"/>
      <sheetName val="Sheet8"/>
      <sheetName val="details of p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"/>
      <sheetName val="DEY   VAJATI"/>
      <sheetName val="FORM STR 56"/>
      <sheetName val="G P F"/>
      <sheetName val="G.I.S."/>
      <sheetName val="P.T."/>
      <sheetName val="FRONT BACK"/>
      <sheetName val="Computer Slip1"/>
      <sheetName val="M CYCLE ADV."/>
      <sheetName val="A ROLL"/>
      <sheetName val="TRY. SLIP"/>
      <sheetName val="S"/>
      <sheetName val="T"/>
      <sheetName val="U"/>
      <sheetName val="Current"/>
      <sheetName val="P L I"/>
      <sheetName val="FORM  12"/>
      <sheetName val="IN FIG FORMULA"/>
      <sheetName val="Payslip"/>
      <sheetName val="Com"/>
      <sheetName val="H.R.A."/>
      <sheetName val="Try.Month exp."/>
    </sheetNames>
    <sheetDataSet>
      <sheetData sheetId="0"/>
      <sheetData sheetId="1">
        <row r="2">
          <cell r="B2" t="str">
            <v>ekgs 10$2001 ns; ekgs 11$2001</v>
          </cell>
          <cell r="E2" t="str">
            <v>ekgs vkWDVkscj &amp;2001</v>
          </cell>
          <cell r="H2">
            <v>795317</v>
          </cell>
          <cell r="J2" t="str">
            <v>Uptodate exp.of Gaz.b.</v>
          </cell>
          <cell r="L2" t="str">
            <v>Shri Nemade</v>
          </cell>
          <cell r="M2">
            <v>37056</v>
          </cell>
        </row>
        <row r="3">
          <cell r="L3" t="str">
            <v>Shri Talokar</v>
          </cell>
          <cell r="M3">
            <v>37051</v>
          </cell>
        </row>
        <row r="4">
          <cell r="B4" t="str">
            <v>10/2001 paid in 11/2001</v>
          </cell>
          <cell r="E4">
            <v>37165</v>
          </cell>
          <cell r="L4" t="str">
            <v>Shri Sarode</v>
          </cell>
          <cell r="M4">
            <v>37053</v>
          </cell>
        </row>
        <row r="5">
          <cell r="L5" t="str">
            <v>Shri Kadam</v>
          </cell>
          <cell r="M5">
            <v>37119</v>
          </cell>
        </row>
        <row r="6">
          <cell r="B6" t="str">
            <v>ekgs uksOgscj &amp;2001 P;k 1 rkj[ksyk ns; vlysyY;k vkWDVkscj &amp;2001 P;k osrukrqu dsysY;k otkrh-</v>
          </cell>
          <cell r="L6" t="str">
            <v>Shri. Chavan</v>
          </cell>
          <cell r="M6">
            <v>0</v>
          </cell>
          <cell r="Q6" t="str">
            <v xml:space="preserve"> 'kklu fu.kZ; dzekad eHAok1100$15$2000$lsok&amp;10 ea_kky; eqaobZ </v>
          </cell>
        </row>
        <row r="7">
          <cell r="L7" t="str">
            <v>Ku. Pasarkar</v>
          </cell>
          <cell r="M7">
            <v>37163</v>
          </cell>
          <cell r="Q7" t="str">
            <v xml:space="preserve"> fnukad 22 vkWxLV 2000 uqlkj ekgs 1$2000 rs 7$2000 ph FAdckdh</v>
          </cell>
        </row>
        <row r="8">
          <cell r="B8">
            <v>33979</v>
          </cell>
          <cell r="C8" t="str">
            <v>Net payment under Rs.</v>
          </cell>
          <cell r="F8" t="str">
            <v>Rs. Thirty three thousand nine hundred seventy nine only</v>
          </cell>
          <cell r="O8">
            <v>33979</v>
          </cell>
        </row>
        <row r="9">
          <cell r="F9" t="str">
            <v>&amp; paise nil</v>
          </cell>
        </row>
        <row r="10">
          <cell r="B10">
            <v>33978</v>
          </cell>
          <cell r="C10" t="str">
            <v>Net payment</v>
          </cell>
          <cell r="F10" t="str">
            <v>Rs. Thirty three thousand nine hundred seventy eight only</v>
          </cell>
          <cell r="O10">
            <v>33978</v>
          </cell>
        </row>
        <row r="11">
          <cell r="F11" t="str">
            <v>&amp; paise nil only</v>
          </cell>
        </row>
        <row r="12">
          <cell r="B12">
            <v>9356</v>
          </cell>
          <cell r="C12" t="str">
            <v>Total Deduction</v>
          </cell>
          <cell r="F12" t="str">
            <v>Rs. Nine thousand three hundred fifty six only</v>
          </cell>
          <cell r="O12">
            <v>9356</v>
          </cell>
        </row>
        <row r="13">
          <cell r="F13" t="str">
            <v>&amp; paise nil only</v>
          </cell>
        </row>
        <row r="14">
          <cell r="B14">
            <v>450</v>
          </cell>
          <cell r="C14" t="str">
            <v>Festival Advance</v>
          </cell>
          <cell r="F14" t="str">
            <v>Rs.Four Hundread fifty only</v>
          </cell>
          <cell r="O14">
            <v>450</v>
          </cell>
        </row>
        <row r="15">
          <cell r="F15" t="str">
            <v>&amp; paise nil only</v>
          </cell>
        </row>
        <row r="16">
          <cell r="B16">
            <v>0</v>
          </cell>
          <cell r="C16" t="str">
            <v>P.L.I.</v>
          </cell>
          <cell r="F16" t="str">
            <v>Rs.</v>
          </cell>
        </row>
        <row r="17">
          <cell r="F17" t="str">
            <v>&amp; paise nil only</v>
          </cell>
        </row>
        <row r="18">
          <cell r="B18">
            <v>0</v>
          </cell>
          <cell r="C18" t="str">
            <v>G.P.F. for Class-III</v>
          </cell>
          <cell r="O18">
            <v>0</v>
          </cell>
        </row>
        <row r="19">
          <cell r="F19" t="str">
            <v>&amp; paise nil only</v>
          </cell>
        </row>
        <row r="20">
          <cell r="B20">
            <v>7150</v>
          </cell>
          <cell r="C20" t="str">
            <v>G.P.F. for Class-III</v>
          </cell>
          <cell r="F20" t="str">
            <v>Rs.Seven thousand one hundred fifty only</v>
          </cell>
          <cell r="O20">
            <v>7150</v>
          </cell>
        </row>
        <row r="21">
          <cell r="F21" t="str">
            <v>&amp; paise nil only</v>
          </cell>
        </row>
        <row r="22">
          <cell r="C22" t="str">
            <v>G.P.F. for Class IV</v>
          </cell>
          <cell r="O22">
            <v>0</v>
          </cell>
        </row>
        <row r="24">
          <cell r="C24" t="str">
            <v>Jeie&amp;Ceer</v>
          </cell>
          <cell r="O24">
            <v>0</v>
          </cell>
        </row>
        <row r="26">
          <cell r="C26" t="str">
            <v>hejlehesâ[</v>
          </cell>
          <cell r="O26">
            <v>0</v>
          </cell>
        </row>
        <row r="28">
          <cell r="B28">
            <v>1000</v>
          </cell>
          <cell r="C28" t="str">
            <v>P.T. for Non-Gazeted</v>
          </cell>
          <cell r="F28" t="str">
            <v>Rs. One thousand only</v>
          </cell>
          <cell r="O28">
            <v>1000</v>
          </cell>
        </row>
        <row r="29">
          <cell r="F29" t="str">
            <v>&amp; paise nil only</v>
          </cell>
        </row>
        <row r="30">
          <cell r="C30" t="str">
            <v>Intrest of H.B. Loan</v>
          </cell>
        </row>
        <row r="32">
          <cell r="C32" t="str">
            <v>House Rent Non-Gazeted</v>
          </cell>
        </row>
        <row r="34">
          <cell r="B34">
            <v>336</v>
          </cell>
          <cell r="C34" t="str">
            <v>M/cycle Adv.Non-Gazeted</v>
          </cell>
          <cell r="F34" t="str">
            <v>Rs.Three hundred thirty six only</v>
          </cell>
        </row>
        <row r="36">
          <cell r="B36">
            <v>750</v>
          </cell>
          <cell r="C36" t="str">
            <v>House Bldg.Advance Non-Gazeted</v>
          </cell>
          <cell r="F36" t="str">
            <v>Rs.Seven hundred fifty only</v>
          </cell>
        </row>
        <row r="38">
          <cell r="B38">
            <v>120</v>
          </cell>
          <cell r="C38" t="str">
            <v>G.I.S. for Gazeted</v>
          </cell>
          <cell r="F38" t="str">
            <v>Rs.One hundred twenty  only</v>
          </cell>
          <cell r="O38">
            <v>120</v>
          </cell>
        </row>
        <row r="39">
          <cell r="F39" t="str">
            <v>&amp; paise nil only</v>
          </cell>
        </row>
        <row r="40">
          <cell r="B40">
            <v>120</v>
          </cell>
          <cell r="C40" t="str">
            <v>G.I.S. for Accountant</v>
          </cell>
          <cell r="F40" t="str">
            <v>Rs.One hundred twenty  only</v>
          </cell>
          <cell r="O40">
            <v>120</v>
          </cell>
        </row>
        <row r="41">
          <cell r="F41" t="str">
            <v>&amp; paise nil only</v>
          </cell>
        </row>
        <row r="42">
          <cell r="B42">
            <v>33978</v>
          </cell>
          <cell r="F42" t="str">
            <v>Rs. Thirty three thousand nine hundred seventy eight only</v>
          </cell>
        </row>
        <row r="44">
          <cell r="C44" t="str">
            <v>D.A.</v>
          </cell>
          <cell r="E44" t="str">
            <v>H.R.A</v>
          </cell>
        </row>
        <row r="45">
          <cell r="C45">
            <v>0.38</v>
          </cell>
          <cell r="E45">
            <v>7.4999999999999997E-2</v>
          </cell>
          <cell r="K45" t="str">
            <v>P.T.</v>
          </cell>
          <cell r="L45" t="str">
            <v>1.1.96</v>
          </cell>
          <cell r="M45" t="str">
            <v>1.10.96</v>
          </cell>
          <cell r="O45" t="str">
            <v>1.4.99</v>
          </cell>
          <cell r="P45" t="str">
            <v>1.4.2000</v>
          </cell>
          <cell r="U45" t="str">
            <v>GIS</v>
          </cell>
          <cell r="V45" t="str">
            <v>I</v>
          </cell>
          <cell r="W45" t="str">
            <v>II</v>
          </cell>
          <cell r="X45" t="str">
            <v>III</v>
          </cell>
          <cell r="Y45" t="str">
            <v>IV</v>
          </cell>
        </row>
        <row r="46">
          <cell r="E46">
            <v>0.05</v>
          </cell>
          <cell r="L46" t="str">
            <v>30.9.96</v>
          </cell>
          <cell r="M46" t="str">
            <v>30.4.98</v>
          </cell>
          <cell r="O46" t="str">
            <v>upto date</v>
          </cell>
          <cell r="P46" t="str">
            <v>upto date</v>
          </cell>
          <cell r="U46" t="str">
            <v xml:space="preserve"> -</v>
          </cell>
          <cell r="V46">
            <v>120</v>
          </cell>
          <cell r="W46">
            <v>60</v>
          </cell>
          <cell r="X46">
            <v>30</v>
          </cell>
          <cell r="Y46">
            <v>15</v>
          </cell>
        </row>
        <row r="47">
          <cell r="K47">
            <v>1500</v>
          </cell>
          <cell r="L47" t="str">
            <v xml:space="preserve"> -</v>
          </cell>
          <cell r="M47" t="str">
            <v xml:space="preserve"> -</v>
          </cell>
          <cell r="O47" t="str">
            <v xml:space="preserve"> -</v>
          </cell>
          <cell r="P47" t="str">
            <v xml:space="preserve"> -</v>
          </cell>
        </row>
        <row r="48">
          <cell r="K48">
            <v>1501</v>
          </cell>
          <cell r="L48">
            <v>30</v>
          </cell>
          <cell r="M48" t="str">
            <v xml:space="preserve"> -</v>
          </cell>
          <cell r="O48" t="str">
            <v xml:space="preserve"> -</v>
          </cell>
          <cell r="P48" t="str">
            <v xml:space="preserve"> -</v>
          </cell>
        </row>
        <row r="49">
          <cell r="K49">
            <v>2000</v>
          </cell>
          <cell r="L49">
            <v>30</v>
          </cell>
          <cell r="M49" t="str">
            <v xml:space="preserve"> -</v>
          </cell>
          <cell r="O49" t="str">
            <v xml:space="preserve"> -</v>
          </cell>
          <cell r="P49" t="str">
            <v xml:space="preserve"> -</v>
          </cell>
        </row>
        <row r="50">
          <cell r="K50">
            <v>2001</v>
          </cell>
          <cell r="L50">
            <v>30</v>
          </cell>
          <cell r="M50">
            <v>30</v>
          </cell>
          <cell r="O50">
            <v>30</v>
          </cell>
          <cell r="P50">
            <v>30</v>
          </cell>
        </row>
        <row r="51">
          <cell r="K51">
            <v>2500</v>
          </cell>
          <cell r="L51">
            <v>30</v>
          </cell>
          <cell r="M51">
            <v>30</v>
          </cell>
          <cell r="O51">
            <v>30</v>
          </cell>
          <cell r="P51">
            <v>30</v>
          </cell>
        </row>
        <row r="52">
          <cell r="K52">
            <v>2501</v>
          </cell>
          <cell r="L52">
            <v>40</v>
          </cell>
          <cell r="M52">
            <v>40</v>
          </cell>
          <cell r="O52">
            <v>60</v>
          </cell>
          <cell r="P52">
            <v>60</v>
          </cell>
          <cell r="R52" t="str">
            <v>Travelling Allowance</v>
          </cell>
        </row>
        <row r="53">
          <cell r="K53">
            <v>3500</v>
          </cell>
          <cell r="L53">
            <v>40</v>
          </cell>
          <cell r="M53">
            <v>40</v>
          </cell>
          <cell r="O53">
            <v>60</v>
          </cell>
          <cell r="P53">
            <v>60</v>
          </cell>
        </row>
        <row r="54">
          <cell r="K54">
            <v>3501</v>
          </cell>
          <cell r="L54">
            <v>60</v>
          </cell>
          <cell r="M54">
            <v>60</v>
          </cell>
          <cell r="O54">
            <v>90</v>
          </cell>
          <cell r="P54">
            <v>120</v>
          </cell>
          <cell r="U54">
            <v>2500</v>
          </cell>
          <cell r="V54">
            <v>75</v>
          </cell>
        </row>
        <row r="55">
          <cell r="K55">
            <v>5000</v>
          </cell>
          <cell r="L55">
            <v>60</v>
          </cell>
          <cell r="M55">
            <v>60</v>
          </cell>
          <cell r="O55">
            <v>90</v>
          </cell>
          <cell r="P55">
            <v>120</v>
          </cell>
          <cell r="U55">
            <v>6500</v>
          </cell>
          <cell r="V55">
            <v>75</v>
          </cell>
        </row>
        <row r="56">
          <cell r="K56">
            <v>5001</v>
          </cell>
          <cell r="L56">
            <v>70</v>
          </cell>
          <cell r="M56">
            <v>80</v>
          </cell>
          <cell r="O56">
            <v>150</v>
          </cell>
          <cell r="P56">
            <v>175</v>
          </cell>
          <cell r="U56">
            <v>6501</v>
          </cell>
          <cell r="V56">
            <v>200</v>
          </cell>
        </row>
        <row r="57">
          <cell r="K57">
            <v>10000</v>
          </cell>
          <cell r="L57">
            <v>70</v>
          </cell>
          <cell r="M57">
            <v>80</v>
          </cell>
          <cell r="O57">
            <v>150</v>
          </cell>
          <cell r="P57">
            <v>175</v>
          </cell>
          <cell r="U57">
            <v>8000</v>
          </cell>
          <cell r="V57">
            <v>200</v>
          </cell>
        </row>
        <row r="58">
          <cell r="K58">
            <v>10001</v>
          </cell>
          <cell r="L58">
            <v>70</v>
          </cell>
          <cell r="M58">
            <v>80</v>
          </cell>
          <cell r="O58">
            <v>175</v>
          </cell>
          <cell r="P58">
            <v>200</v>
          </cell>
          <cell r="U58">
            <v>8001</v>
          </cell>
          <cell r="V58">
            <v>400</v>
          </cell>
        </row>
        <row r="59">
          <cell r="K59">
            <v>15000</v>
          </cell>
          <cell r="L59">
            <v>70</v>
          </cell>
          <cell r="M59">
            <v>80</v>
          </cell>
          <cell r="O59">
            <v>175</v>
          </cell>
          <cell r="P59">
            <v>200</v>
          </cell>
          <cell r="U59">
            <v>25000</v>
          </cell>
          <cell r="V59">
            <v>400</v>
          </cell>
        </row>
        <row r="60">
          <cell r="K60">
            <v>15001</v>
          </cell>
          <cell r="O60">
            <v>175</v>
          </cell>
          <cell r="P60">
            <v>200</v>
          </cell>
        </row>
        <row r="61">
          <cell r="K61">
            <v>25000</v>
          </cell>
          <cell r="O61">
            <v>175</v>
          </cell>
          <cell r="P61">
            <v>200</v>
          </cell>
        </row>
        <row r="102">
          <cell r="O102" t="str">
            <v>DEDUCTION</v>
          </cell>
        </row>
        <row r="103">
          <cell r="P103" t="str">
            <v>Adistable by A.G.</v>
          </cell>
        </row>
        <row r="104">
          <cell r="B104" t="str">
            <v>Name</v>
          </cell>
          <cell r="C104" t="str">
            <v>Fixed IR</v>
          </cell>
          <cell r="D104" t="str">
            <v>Leave</v>
          </cell>
          <cell r="E104" t="str">
            <v>Basic</v>
          </cell>
          <cell r="F104" t="str">
            <v>D.A.</v>
          </cell>
          <cell r="G104" t="str">
            <v>C.L.A.</v>
          </cell>
          <cell r="H104" t="str">
            <v>H.R.A.</v>
          </cell>
          <cell r="I104" t="str">
            <v>Wash</v>
          </cell>
          <cell r="J104" t="str">
            <v>Gross</v>
          </cell>
          <cell r="K104" t="str">
            <v>Conv PTA</v>
          </cell>
          <cell r="L104" t="str">
            <v xml:space="preserve">Gross </v>
          </cell>
          <cell r="O104" t="str">
            <v>For</v>
          </cell>
          <cell r="Z104" t="str">
            <v>Total</v>
          </cell>
          <cell r="AA104" t="str">
            <v>Net</v>
          </cell>
          <cell r="AB104" t="str">
            <v>Remark</v>
          </cell>
        </row>
        <row r="105">
          <cell r="B105" t="str">
            <v>Incumbent</v>
          </cell>
          <cell r="C105" t="str">
            <v xml:space="preserve">personal </v>
          </cell>
          <cell r="D105" t="str">
            <v>Salary</v>
          </cell>
          <cell r="F105" t="str">
            <v>Amount/</v>
          </cell>
          <cell r="I105" t="str">
            <v>Allow/</v>
          </cell>
          <cell r="J105" t="str">
            <v xml:space="preserve">salary  </v>
          </cell>
          <cell r="K105" t="str">
            <v>Hono</v>
          </cell>
          <cell r="L105" t="str">
            <v>Total</v>
          </cell>
          <cell r="O105" t="str">
            <v>Audit</v>
          </cell>
          <cell r="P105" t="str">
            <v xml:space="preserve">General </v>
          </cell>
          <cell r="R105" t="str">
            <v>HBA. Adv</v>
          </cell>
          <cell r="Z105" t="str">
            <v>Deduction</v>
          </cell>
          <cell r="AA105" t="str">
            <v>Amount</v>
          </cell>
        </row>
        <row r="106">
          <cell r="C106" t="str">
            <v>AddL/ spl</v>
          </cell>
          <cell r="F106" t="str">
            <v xml:space="preserve">Addl DA </v>
          </cell>
          <cell r="I106" t="str">
            <v>Other</v>
          </cell>
          <cell r="J106" t="str">
            <v>(PA + TA</v>
          </cell>
          <cell r="O106" t="str">
            <v>use only</v>
          </cell>
          <cell r="P106" t="str">
            <v>Provident fund</v>
          </cell>
          <cell r="R106" t="str">
            <v>Scooter Adv.</v>
          </cell>
          <cell r="T106" t="str">
            <v>Income</v>
          </cell>
          <cell r="U106" t="str">
            <v>PLI</v>
          </cell>
          <cell r="V106" t="str">
            <v>HRR</v>
          </cell>
          <cell r="W106" t="str">
            <v>Prof.</v>
          </cell>
          <cell r="X106" t="str">
            <v>Co-ope-</v>
          </cell>
          <cell r="Y106" t="str">
            <v>Other</v>
          </cell>
          <cell r="AA106" t="str">
            <v>Payable</v>
          </cell>
        </row>
        <row r="107">
          <cell r="C107" t="str">
            <v>Dearness pay</v>
          </cell>
          <cell r="F107" t="str">
            <v>DA  Arr.</v>
          </cell>
          <cell r="I107" t="str">
            <v>allow</v>
          </cell>
          <cell r="J107" t="str">
            <v>+ FA)</v>
          </cell>
          <cell r="P107" t="str">
            <v>Account</v>
          </cell>
          <cell r="Q107" t="str">
            <v>GPF Monthly</v>
          </cell>
          <cell r="R107" t="str">
            <v>Other Vech. Adv.</v>
          </cell>
          <cell r="T107" t="str">
            <v>Tax</v>
          </cell>
          <cell r="U107" t="str">
            <v>MSLI</v>
          </cell>
          <cell r="V107" t="str">
            <v xml:space="preserve">SC </v>
          </cell>
          <cell r="W107" t="str">
            <v>Tax</v>
          </cell>
          <cell r="X107" t="str">
            <v>rative</v>
          </cell>
          <cell r="Y107" t="str">
            <v>Ded.</v>
          </cell>
        </row>
        <row r="108">
          <cell r="P108" t="str">
            <v>No.</v>
          </cell>
          <cell r="Q108" t="str">
            <v>DATED</v>
          </cell>
          <cell r="R108" t="str">
            <v>Other Adv.</v>
          </cell>
          <cell r="S108" t="str">
            <v xml:space="preserve">Other </v>
          </cell>
          <cell r="U108" t="str">
            <v>CGIS</v>
          </cell>
          <cell r="V108" t="str">
            <v>HRA</v>
          </cell>
          <cell r="W108" t="str">
            <v>Amount</v>
          </cell>
          <cell r="X108" t="str">
            <v>HSL</v>
          </cell>
        </row>
        <row r="109">
          <cell r="Q109" t="str">
            <v>merge GFP</v>
          </cell>
          <cell r="R109" t="str">
            <v>Cloth Adv.</v>
          </cell>
          <cell r="S109" t="str">
            <v>Recv.</v>
          </cell>
          <cell r="U109" t="str">
            <v>GIS</v>
          </cell>
          <cell r="V109" t="str">
            <v>ARR</v>
          </cell>
          <cell r="X109" t="str">
            <v>Recv.</v>
          </cell>
        </row>
        <row r="110">
          <cell r="Q110" t="str">
            <v>INST</v>
          </cell>
          <cell r="R110" t="str">
            <v>Comp. Adv.</v>
          </cell>
          <cell r="U110" t="str">
            <v>GISARR</v>
          </cell>
        </row>
        <row r="111">
          <cell r="B111">
            <v>2</v>
          </cell>
          <cell r="C111">
            <v>3</v>
          </cell>
          <cell r="D111">
            <v>4</v>
          </cell>
          <cell r="E111">
            <v>5</v>
          </cell>
          <cell r="F111">
            <v>6</v>
          </cell>
          <cell r="G111">
            <v>7</v>
          </cell>
          <cell r="H111">
            <v>8</v>
          </cell>
          <cell r="I111">
            <v>9</v>
          </cell>
          <cell r="J111">
            <v>10</v>
          </cell>
          <cell r="K111">
            <v>11</v>
          </cell>
          <cell r="L111">
            <v>12</v>
          </cell>
          <cell r="O111">
            <v>13</v>
          </cell>
          <cell r="P111" t="str">
            <v>14a</v>
          </cell>
          <cell r="Q111" t="str">
            <v>14 b</v>
          </cell>
          <cell r="R111">
            <v>15</v>
          </cell>
          <cell r="S111">
            <v>16</v>
          </cell>
          <cell r="T111">
            <v>17</v>
          </cell>
          <cell r="U111">
            <v>18</v>
          </cell>
          <cell r="V111">
            <v>19</v>
          </cell>
          <cell r="W111">
            <v>20</v>
          </cell>
          <cell r="X111">
            <v>21</v>
          </cell>
          <cell r="Y111">
            <v>22</v>
          </cell>
          <cell r="Z111">
            <v>23</v>
          </cell>
          <cell r="AA111">
            <v>24</v>
          </cell>
          <cell r="AB111">
            <v>25</v>
          </cell>
        </row>
        <row r="113">
          <cell r="B113" t="str">
            <v>Three Permanent Post of Sr.Clerk Sanctioned vide G.R.No.WBP-1099/C.No.</v>
          </cell>
          <cell r="O113" t="str">
            <v xml:space="preserve"> New No. BR/BN 49689 of G.P.F. subscription alloted by A.G.II. Nagpur in the month 9/2001</v>
          </cell>
        </row>
        <row r="114">
          <cell r="B114" t="str">
            <v>152/Divisional Officeses/WB. Mantralay Mumbai.Date  21/10/1999</v>
          </cell>
          <cell r="O114" t="str">
            <v>Rs. 500/- Regular subscription and Rs. 500/- back recovery of subscription from 1/2001 = 1/9</v>
          </cell>
        </row>
        <row r="115">
          <cell r="B115" t="str">
            <v xml:space="preserve"> Pay Scale Rs.4000-100-6000 /-</v>
          </cell>
        </row>
        <row r="117">
          <cell r="B117" t="str">
            <v>Shri  S.B.</v>
          </cell>
          <cell r="E117">
            <v>4100</v>
          </cell>
          <cell r="F117">
            <v>1558</v>
          </cell>
          <cell r="G117" t="str">
            <v>-</v>
          </cell>
          <cell r="H117">
            <v>308</v>
          </cell>
          <cell r="I117" t="str">
            <v xml:space="preserve"> -</v>
          </cell>
          <cell r="J117">
            <v>6041</v>
          </cell>
          <cell r="L117">
            <v>6041</v>
          </cell>
          <cell r="O117" t="str">
            <v>BR/BN-49689</v>
          </cell>
          <cell r="Q117">
            <v>500</v>
          </cell>
          <cell r="R117" t="str">
            <v>-</v>
          </cell>
          <cell r="S117" t="str">
            <v>-</v>
          </cell>
          <cell r="T117" t="str">
            <v>-</v>
          </cell>
          <cell r="U117">
            <v>30</v>
          </cell>
          <cell r="V117" t="str">
            <v xml:space="preserve"> -</v>
          </cell>
          <cell r="W117">
            <v>175</v>
          </cell>
          <cell r="X117" t="str">
            <v>-</v>
          </cell>
          <cell r="Y117" t="str">
            <v>-</v>
          </cell>
          <cell r="Z117">
            <v>1205</v>
          </cell>
          <cell r="AA117">
            <v>4836</v>
          </cell>
        </row>
        <row r="118">
          <cell r="B118" t="str">
            <v>Shengolkar</v>
          </cell>
          <cell r="I118">
            <v>75</v>
          </cell>
          <cell r="J118">
            <v>150</v>
          </cell>
          <cell r="Q118">
            <v>500</v>
          </cell>
        </row>
        <row r="121">
          <cell r="B121" t="str">
            <v xml:space="preserve">Shri. R.G.   </v>
          </cell>
          <cell r="E121">
            <v>5600</v>
          </cell>
          <cell r="F121">
            <v>2128</v>
          </cell>
          <cell r="G121" t="str">
            <v>-</v>
          </cell>
          <cell r="H121">
            <v>420</v>
          </cell>
          <cell r="I121" t="str">
            <v xml:space="preserve"> -</v>
          </cell>
          <cell r="J121">
            <v>8223</v>
          </cell>
          <cell r="L121">
            <v>8223</v>
          </cell>
          <cell r="O121" t="str">
            <v>BR/BN-12228</v>
          </cell>
          <cell r="Q121">
            <v>1500</v>
          </cell>
          <cell r="R121" t="str">
            <v>-</v>
          </cell>
          <cell r="S121">
            <v>336</v>
          </cell>
          <cell r="U121">
            <v>30</v>
          </cell>
          <cell r="V121" t="str">
            <v xml:space="preserve"> -</v>
          </cell>
          <cell r="W121">
            <v>175</v>
          </cell>
          <cell r="X121" t="str">
            <v>-</v>
          </cell>
          <cell r="Y121" t="str">
            <v>-</v>
          </cell>
          <cell r="Z121">
            <v>2041</v>
          </cell>
          <cell r="AA121">
            <v>6182</v>
          </cell>
        </row>
        <row r="122">
          <cell r="B122" t="str">
            <v>Khan</v>
          </cell>
          <cell r="I122">
            <v>75</v>
          </cell>
          <cell r="J122">
            <v>150</v>
          </cell>
          <cell r="Q122" t="str">
            <v xml:space="preserve"> -</v>
          </cell>
        </row>
        <row r="125">
          <cell r="B125" t="str">
            <v>Shri.   P.G.</v>
          </cell>
          <cell r="E125">
            <v>6000</v>
          </cell>
          <cell r="F125">
            <v>2280</v>
          </cell>
          <cell r="G125" t="str">
            <v>-</v>
          </cell>
          <cell r="H125">
            <v>450</v>
          </cell>
          <cell r="I125" t="str">
            <v xml:space="preserve"> -</v>
          </cell>
          <cell r="J125">
            <v>8805</v>
          </cell>
          <cell r="L125">
            <v>8805</v>
          </cell>
          <cell r="O125" t="str">
            <v>BR/BN-11448</v>
          </cell>
          <cell r="Q125">
            <v>1000</v>
          </cell>
          <cell r="R125">
            <v>750</v>
          </cell>
          <cell r="S125" t="str">
            <v>-</v>
          </cell>
          <cell r="U125">
            <v>30</v>
          </cell>
          <cell r="V125" t="str">
            <v xml:space="preserve"> -</v>
          </cell>
          <cell r="W125">
            <v>175</v>
          </cell>
          <cell r="X125" t="str">
            <v>-</v>
          </cell>
          <cell r="Y125" t="str">
            <v>-</v>
          </cell>
          <cell r="Z125">
            <v>3955</v>
          </cell>
          <cell r="AA125">
            <v>4850</v>
          </cell>
        </row>
        <row r="126">
          <cell r="B126" t="str">
            <v>Kursade</v>
          </cell>
          <cell r="I126">
            <v>75</v>
          </cell>
          <cell r="Q126">
            <v>2000</v>
          </cell>
        </row>
        <row r="130">
          <cell r="B130" t="str">
            <v>Total of Sr.Clerk</v>
          </cell>
          <cell r="D130" t="str">
            <v>-</v>
          </cell>
          <cell r="E130">
            <v>15700</v>
          </cell>
          <cell r="F130">
            <v>5966</v>
          </cell>
          <cell r="G130" t="str">
            <v>-</v>
          </cell>
          <cell r="H130">
            <v>1178</v>
          </cell>
          <cell r="I130" t="str">
            <v>-</v>
          </cell>
          <cell r="J130">
            <v>23069</v>
          </cell>
          <cell r="K130" t="str">
            <v>-</v>
          </cell>
          <cell r="L130">
            <v>23069</v>
          </cell>
          <cell r="Q130">
            <v>3000</v>
          </cell>
          <cell r="R130">
            <v>750</v>
          </cell>
          <cell r="S130">
            <v>336</v>
          </cell>
          <cell r="T130" t="str">
            <v>-</v>
          </cell>
          <cell r="U130">
            <v>90</v>
          </cell>
          <cell r="V130" t="str">
            <v>-</v>
          </cell>
          <cell r="W130">
            <v>525</v>
          </cell>
          <cell r="X130" t="str">
            <v>-</v>
          </cell>
          <cell r="Y130" t="str">
            <v>-</v>
          </cell>
          <cell r="Z130">
            <v>7201</v>
          </cell>
          <cell r="AA130">
            <v>15868</v>
          </cell>
        </row>
        <row r="131">
          <cell r="I131">
            <v>225</v>
          </cell>
          <cell r="J131" t="str">
            <v>-</v>
          </cell>
          <cell r="Q131">
            <v>2500</v>
          </cell>
          <cell r="R131" t="str">
            <v>-</v>
          </cell>
          <cell r="S131" t="str">
            <v>-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Y131" t="str">
            <v>-</v>
          </cell>
          <cell r="Z131" t="str">
            <v>-</v>
          </cell>
          <cell r="AA131" t="str">
            <v>-</v>
          </cell>
        </row>
        <row r="132">
          <cell r="J132">
            <v>23069</v>
          </cell>
        </row>
        <row r="137">
          <cell r="B137" t="str">
            <v>One Permanent Post of Jr.Clerk Sanctioned vide G.R.No.WBP-1099/C.No. 152/</v>
          </cell>
        </row>
        <row r="138">
          <cell r="B138" t="str">
            <v>Divisional Officeses/WB. Mantralay  Mumbai .Date   21/10/1999</v>
          </cell>
        </row>
        <row r="139">
          <cell r="B139" t="str">
            <v>scale of pay Rs.3050-75-3950-80-4590/-</v>
          </cell>
        </row>
        <row r="140">
          <cell r="B140" t="str">
            <v xml:space="preserve"> Pay Scale Rs.3050-75-3950-80-4590 /-</v>
          </cell>
        </row>
        <row r="142">
          <cell r="B142" t="str">
            <v>Shri. P.M.Puri</v>
          </cell>
          <cell r="D142" t="str">
            <v>-</v>
          </cell>
          <cell r="E142">
            <v>3500</v>
          </cell>
          <cell r="F142">
            <v>1330</v>
          </cell>
          <cell r="G142" t="str">
            <v>-</v>
          </cell>
          <cell r="H142">
            <v>263</v>
          </cell>
          <cell r="I142" t="str">
            <v>-</v>
          </cell>
          <cell r="J142">
            <v>5168</v>
          </cell>
          <cell r="L142">
            <v>5168</v>
          </cell>
          <cell r="O142" t="str">
            <v>BR/BN-46715</v>
          </cell>
          <cell r="Q142">
            <v>500</v>
          </cell>
          <cell r="R142" t="str">
            <v>-</v>
          </cell>
          <cell r="S142" t="str">
            <v>-</v>
          </cell>
          <cell r="T142" t="str">
            <v>-</v>
          </cell>
          <cell r="U142">
            <v>30</v>
          </cell>
          <cell r="W142">
            <v>175</v>
          </cell>
          <cell r="X142" t="str">
            <v>-</v>
          </cell>
          <cell r="Y142" t="str">
            <v>-</v>
          </cell>
          <cell r="Z142">
            <v>1855</v>
          </cell>
          <cell r="AA142">
            <v>3313</v>
          </cell>
        </row>
        <row r="143">
          <cell r="B143" t="str">
            <v xml:space="preserve"> </v>
          </cell>
          <cell r="I143">
            <v>75</v>
          </cell>
          <cell r="J143">
            <v>150</v>
          </cell>
          <cell r="Q143">
            <v>1150</v>
          </cell>
        </row>
        <row r="145">
          <cell r="B145" t="str">
            <v/>
          </cell>
        </row>
        <row r="146">
          <cell r="B146" t="str">
            <v>Total of Jr.Clerk</v>
          </cell>
          <cell r="C146" t="str">
            <v>-</v>
          </cell>
          <cell r="D146" t="str">
            <v>-</v>
          </cell>
          <cell r="E146">
            <v>3500</v>
          </cell>
          <cell r="F146">
            <v>1330</v>
          </cell>
          <cell r="G146" t="str">
            <v>-</v>
          </cell>
          <cell r="H146">
            <v>263</v>
          </cell>
          <cell r="I146">
            <v>75</v>
          </cell>
          <cell r="J146">
            <v>5168</v>
          </cell>
          <cell r="K146" t="str">
            <v>-</v>
          </cell>
          <cell r="L146">
            <v>5168</v>
          </cell>
          <cell r="Q146">
            <v>500</v>
          </cell>
          <cell r="R146" t="str">
            <v>-</v>
          </cell>
          <cell r="S146" t="str">
            <v>-</v>
          </cell>
          <cell r="T146" t="str">
            <v>-</v>
          </cell>
          <cell r="U146">
            <v>30</v>
          </cell>
          <cell r="V146" t="str">
            <v>-</v>
          </cell>
          <cell r="W146">
            <v>175</v>
          </cell>
          <cell r="X146" t="str">
            <v>-</v>
          </cell>
          <cell r="Y146" t="str">
            <v>-</v>
          </cell>
          <cell r="Z146">
            <v>1855</v>
          </cell>
          <cell r="AA146">
            <v>3313</v>
          </cell>
        </row>
        <row r="147">
          <cell r="J147">
            <v>0</v>
          </cell>
          <cell r="Q147">
            <v>1150</v>
          </cell>
        </row>
        <row r="148">
          <cell r="J148">
            <v>5168</v>
          </cell>
          <cell r="K148" t="str">
            <v>-</v>
          </cell>
        </row>
        <row r="162">
          <cell r="C162" t="str">
            <v xml:space="preserve">Appointed as computer clark on contract basis for the period from </v>
          </cell>
        </row>
        <row r="163">
          <cell r="B163" t="str">
            <v>R.M.Pasarkar</v>
          </cell>
          <cell r="C163" t="str">
            <v>Date 08/10/2001 to 04/04/2002</v>
          </cell>
          <cell r="K163">
            <v>3097</v>
          </cell>
          <cell r="L163">
            <v>3097</v>
          </cell>
          <cell r="O163" t="str">
            <v>-</v>
          </cell>
          <cell r="P163" t="str">
            <v>-</v>
          </cell>
          <cell r="Q163" t="str">
            <v>-</v>
          </cell>
          <cell r="R163" t="str">
            <v>-</v>
          </cell>
          <cell r="S163" t="str">
            <v>-</v>
          </cell>
          <cell r="T163" t="str">
            <v>-</v>
          </cell>
          <cell r="U163" t="str">
            <v>-</v>
          </cell>
          <cell r="V163" t="str">
            <v>-</v>
          </cell>
          <cell r="W163">
            <v>60</v>
          </cell>
          <cell r="X163" t="str">
            <v>-</v>
          </cell>
          <cell r="Y163" t="str">
            <v>-</v>
          </cell>
          <cell r="Z163">
            <v>60</v>
          </cell>
          <cell r="AA163">
            <v>3037</v>
          </cell>
        </row>
        <row r="164">
          <cell r="C164" t="str">
            <v>24 x 4000 / 31 = 3097</v>
          </cell>
        </row>
        <row r="165">
          <cell r="B165" t="str">
            <v>Total of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>
            <v>3097</v>
          </cell>
          <cell r="L165">
            <v>3097</v>
          </cell>
          <cell r="O165" t="str">
            <v>-</v>
          </cell>
          <cell r="P165" t="str">
            <v>-</v>
          </cell>
          <cell r="Q165" t="str">
            <v>-</v>
          </cell>
          <cell r="R165" t="str">
            <v>-</v>
          </cell>
          <cell r="S165" t="str">
            <v>-</v>
          </cell>
          <cell r="T165" t="str">
            <v>-</v>
          </cell>
          <cell r="U165" t="str">
            <v>-</v>
          </cell>
          <cell r="V165" t="str">
            <v>-</v>
          </cell>
          <cell r="W165">
            <v>60</v>
          </cell>
          <cell r="X165" t="str">
            <v>-</v>
          </cell>
          <cell r="Y165" t="str">
            <v>-</v>
          </cell>
          <cell r="Z165">
            <v>60</v>
          </cell>
          <cell r="AA165">
            <v>3037</v>
          </cell>
        </row>
        <row r="166">
          <cell r="B166" t="str">
            <v>Com.Clerk</v>
          </cell>
        </row>
        <row r="173">
          <cell r="B173" t="str">
            <v>V.S.Namade</v>
          </cell>
          <cell r="C173" t="str">
            <v xml:space="preserve">Appointed as peon on contract basis for the period from </v>
          </cell>
          <cell r="K173">
            <v>3000</v>
          </cell>
          <cell r="L173">
            <v>3000</v>
          </cell>
          <cell r="R173" t="str">
            <v>-</v>
          </cell>
          <cell r="S173" t="str">
            <v>-</v>
          </cell>
          <cell r="T173" t="str">
            <v>-</v>
          </cell>
          <cell r="U173" t="str">
            <v>-</v>
          </cell>
          <cell r="W173">
            <v>60</v>
          </cell>
          <cell r="X173" t="str">
            <v>-</v>
          </cell>
          <cell r="Y173" t="str">
            <v>-</v>
          </cell>
          <cell r="Z173">
            <v>60</v>
          </cell>
          <cell r="AA173">
            <v>2940</v>
          </cell>
        </row>
        <row r="174">
          <cell r="C174" t="str">
            <v>Date 25/6/2001 to 20/12/2001</v>
          </cell>
        </row>
        <row r="178">
          <cell r="B178" t="str">
            <v>S.P.Talokar</v>
          </cell>
          <cell r="C178" t="str">
            <v xml:space="preserve">Appointed as peon on contract basis for the period from </v>
          </cell>
          <cell r="K178">
            <v>3000</v>
          </cell>
          <cell r="L178">
            <v>3000</v>
          </cell>
          <cell r="R178" t="str">
            <v>-</v>
          </cell>
          <cell r="S178" t="str">
            <v>-</v>
          </cell>
          <cell r="T178" t="str">
            <v>-</v>
          </cell>
          <cell r="U178" t="str">
            <v xml:space="preserve"> -</v>
          </cell>
          <cell r="W178">
            <v>60</v>
          </cell>
          <cell r="X178" t="str">
            <v>-</v>
          </cell>
          <cell r="Y178" t="str">
            <v>-</v>
          </cell>
          <cell r="Z178">
            <v>60</v>
          </cell>
          <cell r="AA178">
            <v>2940</v>
          </cell>
        </row>
        <row r="179">
          <cell r="C179" t="str">
            <v>Date 20/6/2001 to 5150/12/2001</v>
          </cell>
        </row>
        <row r="183">
          <cell r="B183" t="str">
            <v>S.M.Sarode</v>
          </cell>
          <cell r="C183" t="str">
            <v xml:space="preserve">Appointed as surkhsha karmachari on contract basis for the period  </v>
          </cell>
          <cell r="K183">
            <v>3000</v>
          </cell>
          <cell r="L183">
            <v>3000</v>
          </cell>
          <cell r="R183" t="str">
            <v>-</v>
          </cell>
          <cell r="S183" t="str">
            <v>-</v>
          </cell>
          <cell r="T183" t="str">
            <v>-</v>
          </cell>
          <cell r="U183" t="str">
            <v>-</v>
          </cell>
          <cell r="W183">
            <v>60</v>
          </cell>
          <cell r="X183" t="str">
            <v>-</v>
          </cell>
          <cell r="Y183" t="str">
            <v>-</v>
          </cell>
          <cell r="Z183">
            <v>60</v>
          </cell>
          <cell r="AA183">
            <v>2940</v>
          </cell>
        </row>
        <row r="184">
          <cell r="C184" t="str">
            <v>Date 15/6/2001 to 10/12/2001</v>
          </cell>
        </row>
        <row r="188">
          <cell r="B188" t="str">
            <v>D.U.Kadam</v>
          </cell>
          <cell r="C188" t="str">
            <v xml:space="preserve">Appointed as peon on contract basis for the period from </v>
          </cell>
          <cell r="K188">
            <v>3000</v>
          </cell>
          <cell r="L188">
            <v>3000</v>
          </cell>
          <cell r="R188" t="str">
            <v>-</v>
          </cell>
          <cell r="S188" t="str">
            <v>-</v>
          </cell>
          <cell r="T188" t="str">
            <v>-</v>
          </cell>
          <cell r="U188" t="str">
            <v xml:space="preserve"> -</v>
          </cell>
          <cell r="W188">
            <v>60</v>
          </cell>
          <cell r="X188" t="str">
            <v>-</v>
          </cell>
          <cell r="Y188" t="str">
            <v>-</v>
          </cell>
          <cell r="Z188">
            <v>60</v>
          </cell>
          <cell r="AA188">
            <v>2940</v>
          </cell>
        </row>
        <row r="189">
          <cell r="C189" t="str">
            <v>Date 11/09/2001 to 08/03/2002</v>
          </cell>
        </row>
        <row r="191">
          <cell r="B191" t="str">
            <v>Total of Peon</v>
          </cell>
          <cell r="E191" t="str">
            <v>-</v>
          </cell>
          <cell r="F191" t="str">
            <v>-</v>
          </cell>
          <cell r="H191" t="str">
            <v>-</v>
          </cell>
          <cell r="I191" t="str">
            <v>-</v>
          </cell>
          <cell r="J191" t="str">
            <v>-</v>
          </cell>
          <cell r="K191">
            <v>12000</v>
          </cell>
          <cell r="L191">
            <v>12000</v>
          </cell>
          <cell r="Q191" t="str">
            <v>-</v>
          </cell>
          <cell r="R191" t="str">
            <v>-</v>
          </cell>
          <cell r="S191" t="str">
            <v>-</v>
          </cell>
          <cell r="T191" t="str">
            <v>-</v>
          </cell>
          <cell r="U191" t="str">
            <v>-</v>
          </cell>
          <cell r="V191" t="str">
            <v>-</v>
          </cell>
          <cell r="W191">
            <v>240</v>
          </cell>
          <cell r="X191" t="str">
            <v>-</v>
          </cell>
          <cell r="Y191" t="str">
            <v>-</v>
          </cell>
          <cell r="Z191">
            <v>240</v>
          </cell>
          <cell r="AA191">
            <v>11760</v>
          </cell>
        </row>
        <row r="193">
          <cell r="L193" t="str">
            <v>[1]</v>
          </cell>
          <cell r="AB193" t="str">
            <v>[2]</v>
          </cell>
        </row>
        <row r="198">
          <cell r="F198">
            <v>1900</v>
          </cell>
        </row>
        <row r="205">
          <cell r="O205" t="str">
            <v>ABSTRACT</v>
          </cell>
        </row>
        <row r="208">
          <cell r="B208" t="str">
            <v xml:space="preserve">Total of </v>
          </cell>
          <cell r="C208" t="str">
            <v>-</v>
          </cell>
          <cell r="D208" t="str">
            <v>-</v>
          </cell>
          <cell r="E208">
            <v>15700</v>
          </cell>
          <cell r="F208">
            <v>5966</v>
          </cell>
          <cell r="G208" t="str">
            <v>-</v>
          </cell>
          <cell r="H208">
            <v>1178</v>
          </cell>
          <cell r="I208" t="str">
            <v>-</v>
          </cell>
          <cell r="J208">
            <v>23069</v>
          </cell>
          <cell r="L208">
            <v>23069</v>
          </cell>
          <cell r="Q208">
            <v>3000</v>
          </cell>
          <cell r="R208">
            <v>750</v>
          </cell>
          <cell r="S208">
            <v>336</v>
          </cell>
          <cell r="T208" t="str">
            <v>-</v>
          </cell>
          <cell r="U208">
            <v>90</v>
          </cell>
          <cell r="V208" t="str">
            <v>-</v>
          </cell>
          <cell r="W208">
            <v>525</v>
          </cell>
          <cell r="X208" t="str">
            <v>-</v>
          </cell>
          <cell r="Y208" t="str">
            <v>-</v>
          </cell>
          <cell r="Z208">
            <v>7201</v>
          </cell>
          <cell r="AA208">
            <v>15868</v>
          </cell>
        </row>
        <row r="209">
          <cell r="B209" t="str">
            <v>Senior Clark</v>
          </cell>
          <cell r="I209">
            <v>225</v>
          </cell>
          <cell r="J209" t="str">
            <v>-</v>
          </cell>
          <cell r="Q209">
            <v>2500</v>
          </cell>
          <cell r="R209" t="str">
            <v>-</v>
          </cell>
          <cell r="S209" t="str">
            <v>-</v>
          </cell>
          <cell r="T209" t="str">
            <v>-</v>
          </cell>
          <cell r="U209" t="str">
            <v>-</v>
          </cell>
          <cell r="V209" t="str">
            <v>-</v>
          </cell>
          <cell r="W209" t="str">
            <v>-</v>
          </cell>
          <cell r="X209" t="str">
            <v>-</v>
          </cell>
          <cell r="Y209" t="str">
            <v>-</v>
          </cell>
        </row>
        <row r="210">
          <cell r="J210">
            <v>23069</v>
          </cell>
        </row>
        <row r="212">
          <cell r="B212" t="str">
            <v>Total of</v>
          </cell>
          <cell r="C212" t="str">
            <v>-</v>
          </cell>
          <cell r="D212" t="str">
            <v>-</v>
          </cell>
          <cell r="E212">
            <v>3500</v>
          </cell>
          <cell r="F212">
            <v>1330</v>
          </cell>
          <cell r="G212" t="str">
            <v>-</v>
          </cell>
          <cell r="H212">
            <v>263</v>
          </cell>
          <cell r="J212">
            <v>5168</v>
          </cell>
          <cell r="L212">
            <v>5168</v>
          </cell>
          <cell r="Q212">
            <v>500</v>
          </cell>
          <cell r="R212" t="str">
            <v>-</v>
          </cell>
          <cell r="S212" t="str">
            <v>-</v>
          </cell>
          <cell r="T212" t="str">
            <v>-</v>
          </cell>
          <cell r="U212">
            <v>30</v>
          </cell>
          <cell r="V212" t="str">
            <v>-</v>
          </cell>
          <cell r="W212">
            <v>175</v>
          </cell>
          <cell r="X212" t="str">
            <v>-</v>
          </cell>
          <cell r="Y212" t="str">
            <v>-</v>
          </cell>
          <cell r="Z212">
            <v>1855</v>
          </cell>
          <cell r="AA212">
            <v>3313</v>
          </cell>
        </row>
        <row r="213">
          <cell r="B213" t="str">
            <v>Junior Clark</v>
          </cell>
          <cell r="I213">
            <v>75</v>
          </cell>
          <cell r="J213">
            <v>0</v>
          </cell>
          <cell r="Q213">
            <v>1150</v>
          </cell>
          <cell r="R213" t="str">
            <v>-</v>
          </cell>
          <cell r="S213" t="str">
            <v>-</v>
          </cell>
          <cell r="T213" t="str">
            <v>-</v>
          </cell>
          <cell r="U213" t="str">
            <v>-</v>
          </cell>
          <cell r="V213" t="str">
            <v>-</v>
          </cell>
          <cell r="W213" t="str">
            <v>-</v>
          </cell>
          <cell r="X213" t="str">
            <v>-</v>
          </cell>
          <cell r="Y213" t="str">
            <v>-</v>
          </cell>
        </row>
        <row r="214">
          <cell r="J214">
            <v>5168</v>
          </cell>
        </row>
        <row r="215">
          <cell r="Q215" t="str">
            <v>-</v>
          </cell>
          <cell r="R215" t="str">
            <v>-</v>
          </cell>
          <cell r="S215" t="str">
            <v>-</v>
          </cell>
          <cell r="T215" t="str">
            <v>-</v>
          </cell>
          <cell r="U215" t="str">
            <v>-</v>
          </cell>
          <cell r="V215" t="str">
            <v>-</v>
          </cell>
          <cell r="W215" t="str">
            <v>-</v>
          </cell>
          <cell r="X215" t="str">
            <v>-</v>
          </cell>
          <cell r="Y215" t="str">
            <v>-</v>
          </cell>
        </row>
        <row r="216">
          <cell r="B216" t="str">
            <v>Total of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-</v>
          </cell>
          <cell r="H216" t="str">
            <v>-</v>
          </cell>
          <cell r="I216" t="str">
            <v>-</v>
          </cell>
          <cell r="K216">
            <v>3097</v>
          </cell>
          <cell r="L216">
            <v>3097</v>
          </cell>
          <cell r="N216" t="str">
            <v>-</v>
          </cell>
          <cell r="O216" t="str">
            <v>-</v>
          </cell>
          <cell r="P216" t="str">
            <v>-</v>
          </cell>
          <cell r="Q216" t="str">
            <v>-</v>
          </cell>
          <cell r="R216" t="str">
            <v>-</v>
          </cell>
          <cell r="S216" t="str">
            <v>-</v>
          </cell>
          <cell r="T216" t="str">
            <v>-</v>
          </cell>
          <cell r="U216" t="str">
            <v>-</v>
          </cell>
          <cell r="V216" t="str">
            <v>-</v>
          </cell>
          <cell r="W216">
            <v>60</v>
          </cell>
          <cell r="X216" t="str">
            <v>-</v>
          </cell>
          <cell r="Y216" t="str">
            <v>-</v>
          </cell>
          <cell r="Z216">
            <v>60</v>
          </cell>
          <cell r="AA216">
            <v>3037</v>
          </cell>
        </row>
        <row r="217">
          <cell r="B217" t="str">
            <v>Com.Clerk</v>
          </cell>
        </row>
        <row r="221">
          <cell r="B221" t="str">
            <v>Total of Peon</v>
          </cell>
          <cell r="K221">
            <v>12000</v>
          </cell>
          <cell r="L221">
            <v>12000</v>
          </cell>
          <cell r="Q221" t="str">
            <v>-</v>
          </cell>
          <cell r="R221" t="str">
            <v>-</v>
          </cell>
          <cell r="S221" t="str">
            <v>-</v>
          </cell>
          <cell r="T221" t="str">
            <v>-</v>
          </cell>
          <cell r="U221" t="str">
            <v>-</v>
          </cell>
          <cell r="V221" t="str">
            <v>-</v>
          </cell>
          <cell r="W221">
            <v>240</v>
          </cell>
          <cell r="X221" t="str">
            <v>-</v>
          </cell>
          <cell r="Y221" t="str">
            <v>-</v>
          </cell>
          <cell r="Z221">
            <v>240</v>
          </cell>
          <cell r="AA221">
            <v>11760</v>
          </cell>
        </row>
        <row r="224">
          <cell r="B224" t="str">
            <v>GRAND</v>
          </cell>
          <cell r="C224" t="str">
            <v>-</v>
          </cell>
          <cell r="E224">
            <v>19200</v>
          </cell>
          <cell r="F224">
            <v>7296</v>
          </cell>
          <cell r="G224">
            <v>0</v>
          </cell>
          <cell r="H224">
            <v>1441</v>
          </cell>
          <cell r="I224">
            <v>300</v>
          </cell>
          <cell r="J224">
            <v>28237</v>
          </cell>
          <cell r="K224">
            <v>15097</v>
          </cell>
          <cell r="L224">
            <v>43334</v>
          </cell>
          <cell r="Q224">
            <v>7150</v>
          </cell>
          <cell r="R224">
            <v>750</v>
          </cell>
          <cell r="S224">
            <v>336</v>
          </cell>
          <cell r="T224">
            <v>0</v>
          </cell>
          <cell r="U224">
            <v>120</v>
          </cell>
          <cell r="V224">
            <v>0</v>
          </cell>
          <cell r="W224">
            <v>1000</v>
          </cell>
          <cell r="X224">
            <v>0</v>
          </cell>
          <cell r="Y224">
            <v>0</v>
          </cell>
          <cell r="Z224">
            <v>9356</v>
          </cell>
          <cell r="AA224">
            <v>33978</v>
          </cell>
        </row>
        <row r="225">
          <cell r="B225" t="str">
            <v xml:space="preserve">TOTAL </v>
          </cell>
          <cell r="J225">
            <v>0</v>
          </cell>
          <cell r="M225">
            <v>33978</v>
          </cell>
        </row>
        <row r="226">
          <cell r="J226">
            <v>28237</v>
          </cell>
          <cell r="M226">
            <v>9356</v>
          </cell>
        </row>
        <row r="227">
          <cell r="M227">
            <v>43334</v>
          </cell>
        </row>
        <row r="228">
          <cell r="O228" t="str">
            <v>Passed for Rs.</v>
          </cell>
          <cell r="Q228">
            <v>33978</v>
          </cell>
          <cell r="R228" t="str">
            <v>Rs. Thirty three thousand nine hundred seventy eight only</v>
          </cell>
        </row>
        <row r="229">
          <cell r="Y229" t="str">
            <v xml:space="preserve"> </v>
          </cell>
        </row>
        <row r="230">
          <cell r="O230">
            <v>1</v>
          </cell>
          <cell r="P230" t="str">
            <v>izekf.kr dj.;kr ;srs dh] lnj ns;dkrhy vadxf.krh; lax.kuk iMrkG.kh dsyh</v>
          </cell>
        </row>
        <row r="231">
          <cell r="P231" t="str">
            <v>vlrk rh cjkscj vlY;kps vk&lt;Gyss-</v>
          </cell>
        </row>
        <row r="232">
          <cell r="O232">
            <v>2</v>
          </cell>
          <cell r="P232" t="str">
            <v>izekf.kr dj.;kr ;srs dh] lnj ns;dkrhy T;k deZpk`;kps fuoklLFAku rs</v>
          </cell>
        </row>
        <row r="233">
          <cell r="P233" t="str">
            <v>dk;kZy;kps varj 1 fd-eh- is{kk tkLr vkgs v'kkap deZpk`;kauk okgrwd HARrk</v>
          </cell>
        </row>
        <row r="234">
          <cell r="O234" t="str">
            <v xml:space="preserve">       </v>
          </cell>
          <cell r="P234" t="str">
            <v>fnysyk vkgs-</v>
          </cell>
        </row>
        <row r="235">
          <cell r="J235">
            <v>28237</v>
          </cell>
        </row>
        <row r="238">
          <cell r="U238" t="str">
            <v>Sub Divisional Officer,</v>
          </cell>
        </row>
        <row r="239">
          <cell r="L239" t="str">
            <v>[3]</v>
          </cell>
          <cell r="U239" t="str">
            <v>Maharashtra Health System Development Project</v>
          </cell>
        </row>
        <row r="240">
          <cell r="U240" t="str">
            <v>Engineering Division,</v>
          </cell>
        </row>
        <row r="241">
          <cell r="P241" t="str">
            <v xml:space="preserve">  </v>
          </cell>
          <cell r="U241" t="str">
            <v>Akola.</v>
          </cell>
        </row>
        <row r="242">
          <cell r="AB242" t="str">
            <v>[4]</v>
          </cell>
        </row>
      </sheetData>
      <sheetData sheetId="2">
        <row r="2">
          <cell r="E2" t="str">
            <v xml:space="preserve">Schedule of Recoveries of festival Advance for the Month of </v>
          </cell>
          <cell r="F2" t="str">
            <v>10/2001 paid in 11/2001</v>
          </cell>
        </row>
        <row r="4">
          <cell r="D4" t="str">
            <v>Major Head of Account in which the pay and allowances of the  incombents are adjusted  2210 Medical &amp; P.H.</v>
          </cell>
        </row>
        <row r="6">
          <cell r="D6" t="str">
            <v>P.W.Direction &amp; Admn</v>
          </cell>
        </row>
        <row r="8">
          <cell r="B8" t="str">
            <v>No.&amp; Date of the</v>
          </cell>
          <cell r="C8" t="str">
            <v xml:space="preserve">Designation of the </v>
          </cell>
          <cell r="D8" t="str">
            <v>Amount of advance out-</v>
          </cell>
          <cell r="E8" t="str">
            <v>Amount</v>
          </cell>
          <cell r="F8" t="str">
            <v>Amount of Adv.</v>
          </cell>
          <cell r="G8" t="str">
            <v>Remarks</v>
          </cell>
        </row>
        <row r="9">
          <cell r="B9" t="str">
            <v>Try.Vr.in which</v>
          </cell>
          <cell r="C9" t="str">
            <v>Drawing officers</v>
          </cell>
          <cell r="D9" t="str">
            <v xml:space="preserve">standing to the end of </v>
          </cell>
          <cell r="E9" t="str">
            <v>of advance</v>
          </cell>
          <cell r="F9" t="str">
            <v>outstanding as</v>
          </cell>
        </row>
        <row r="10">
          <cell r="B10" t="str">
            <v>the advance</v>
          </cell>
          <cell r="C10" t="str">
            <v>by whom advn.</v>
          </cell>
          <cell r="D10" t="str">
            <v xml:space="preserve">previous month/at the </v>
          </cell>
          <cell r="E10" t="str">
            <v>Recovered</v>
          </cell>
          <cell r="F10" t="str">
            <v>at the end of the</v>
          </cell>
        </row>
        <row r="11">
          <cell r="B11" t="str">
            <v>has been done</v>
          </cell>
          <cell r="C11" t="str">
            <v>was drawn</v>
          </cell>
          <cell r="D11" t="str">
            <v>commencement of month</v>
          </cell>
          <cell r="F11" t="str">
            <v>month</v>
          </cell>
        </row>
        <row r="12">
          <cell r="B12">
            <v>1</v>
          </cell>
          <cell r="C12">
            <v>2</v>
          </cell>
          <cell r="D12">
            <v>3</v>
          </cell>
          <cell r="E12">
            <v>4</v>
          </cell>
          <cell r="F12">
            <v>5</v>
          </cell>
          <cell r="G12">
            <v>6</v>
          </cell>
        </row>
        <row r="14">
          <cell r="B14">
            <v>20</v>
          </cell>
          <cell r="C14" t="str">
            <v>Executive Engr.</v>
          </cell>
          <cell r="D14">
            <v>300</v>
          </cell>
          <cell r="E14">
            <v>300</v>
          </cell>
          <cell r="F14">
            <v>0</v>
          </cell>
        </row>
        <row r="15">
          <cell r="B15" t="str">
            <v>25-Oct-2000</v>
          </cell>
          <cell r="C15" t="str">
            <v>MH.S.D.P.AKOLA</v>
          </cell>
        </row>
        <row r="16">
          <cell r="B16" t="str">
            <v>Akola</v>
          </cell>
        </row>
        <row r="17">
          <cell r="B17">
            <v>21</v>
          </cell>
          <cell r="D17">
            <v>150</v>
          </cell>
          <cell r="E17">
            <v>150</v>
          </cell>
          <cell r="F17">
            <v>0</v>
          </cell>
        </row>
        <row r="18">
          <cell r="B18" t="str">
            <v>21-Oct-2000</v>
          </cell>
        </row>
        <row r="19">
          <cell r="D19" t="str">
            <v>Total Rs.</v>
          </cell>
          <cell r="E19">
            <v>450</v>
          </cell>
        </row>
        <row r="20">
          <cell r="D20" t="str">
            <v>Rs.Four Hundread fifty only</v>
          </cell>
        </row>
        <row r="22">
          <cell r="D22" t="str">
            <v>C E R T I F I C A T E</v>
          </cell>
        </row>
        <row r="24">
          <cell r="B24" t="str">
            <v xml:space="preserve">1. Certified that total of recoveries shown in col.No.4 above agree with the amount actually recovered and shown in </v>
          </cell>
        </row>
        <row r="25">
          <cell r="B25" t="str">
            <v xml:space="preserve">     the body of the bill.</v>
          </cell>
        </row>
        <row r="27">
          <cell r="B27" t="str">
            <v>2. Certified that the recoveries effected have duly posted in the register of advances [Form 'A']</v>
          </cell>
        </row>
        <row r="31">
          <cell r="D31" t="str">
            <v>Sub Divisional Officer,</v>
          </cell>
        </row>
        <row r="32">
          <cell r="D32" t="str">
            <v>Maharashtra Health System Development Project,</v>
          </cell>
        </row>
        <row r="33">
          <cell r="D33" t="str">
            <v>Engineering Division,</v>
          </cell>
        </row>
        <row r="34">
          <cell r="D34" t="str">
            <v>Akola.</v>
          </cell>
        </row>
      </sheetData>
      <sheetData sheetId="3">
        <row r="2">
          <cell r="E2" t="str">
            <v>Head of Account:-</v>
          </cell>
          <cell r="H2" t="str">
            <v>8005 - State provident fund</v>
          </cell>
          <cell r="I2" t="str">
            <v>Head of Account:-</v>
          </cell>
          <cell r="L2" t="str">
            <v>8005 - State provident fund</v>
          </cell>
        </row>
        <row r="3">
          <cell r="H3" t="str">
            <v>01     - Civil General Providient Fund</v>
          </cell>
          <cell r="L3" t="str">
            <v>01     - Civil General Providient Fund</v>
          </cell>
        </row>
        <row r="4">
          <cell r="H4" t="str">
            <v>101  - Other than class - IV Employee</v>
          </cell>
          <cell r="L4" t="str">
            <v>101  - Other than class - IV Employee</v>
          </cell>
        </row>
        <row r="5">
          <cell r="J5" t="str">
            <v>Gen. 150 m.</v>
          </cell>
          <cell r="N5" t="str">
            <v>Gen. 150 m.</v>
          </cell>
        </row>
        <row r="6">
          <cell r="E6" t="str">
            <v>uequk eqacbZ dks"kkxkj fu;e 44</v>
          </cell>
        </row>
        <row r="7">
          <cell r="E7" t="str">
            <v>fu;e 543 igk</v>
          </cell>
        </row>
        <row r="8">
          <cell r="B8" t="str">
            <v>loZlk/kkj.k Hkfo";fuokZg fu/kh otkrhph vuqlwph  (egRokP;k lqpuk)</v>
          </cell>
          <cell r="F8" t="str">
            <v>loZlk/kkj.k Hkfo";fuokZg fu/kh otkrhph vuqlwph  (egRokP;k lqpuk)</v>
          </cell>
        </row>
        <row r="9">
          <cell r="E9" t="str">
            <v xml:space="preserve"> 1- ys[kkdzekad vuqdzekus yko.;kr ;kosr-</v>
          </cell>
        </row>
        <row r="10">
          <cell r="E10" t="str">
            <v xml:space="preserve"> 2- th, (lkekU; iz'kklu)] ihlh (iksyhl dsanzh;)] vsts (U;k;nku) oxSjs ekxZn'kZd v{kjs ys[kdzekiwohZ u </v>
          </cell>
        </row>
        <row r="11">
          <cell r="E11" t="str">
            <v xml:space="preserve">     pqdrk fygkohr-  </v>
          </cell>
        </row>
        <row r="12">
          <cell r="E12" t="str">
            <v xml:space="preserve"> 3-  oxZ.kh ns.;kps can &gt;kkY;kl] 'kstk&amp;;kP;k LraHkke/;s *jtsoj xsyk*]*-------------------------------dk;kZy;]</v>
          </cell>
        </row>
        <row r="13">
          <cell r="E13" t="str">
            <v xml:space="preserve">      ----------------------------ftYgk --------------------------------dMs cnyh &gt;kkyh*]*uksdjh lksMyh*]*e=r*</v>
          </cell>
        </row>
        <row r="14">
          <cell r="E14" t="str">
            <v xml:space="preserve">     fdaok *fu;e 10 vUo;s can * ;k izdkjkph dkj.ks |kohr- oxZ.khP;k ;k ijriQsMhP;k jdesr cny dsyk</v>
          </cell>
        </row>
        <row r="15">
          <cell r="E15" t="str">
            <v xml:space="preserve">     vlY;kl R;kcn@ny laf{kIr dkj.k *'ksjk* ;k LraHkkr |kos-  vxzhe /kukojhy O;kt ns.;kr vkys vlY;kl</v>
          </cell>
        </row>
        <row r="16">
          <cell r="E16" t="str">
            <v xml:space="preserve">     R;kpk mYys[k 'ksjk LrHkkar djkok-</v>
          </cell>
        </row>
        <row r="17">
          <cell r="E17" t="str">
            <v xml:space="preserve">    dk;Zdkjh vfHk;ark egkjk"V@ vkjksX; lsok fodkl izdYi foHkkx (vfHk;ak_khdh foHkkx) vdksyk ;kaps dk;kZy;</v>
          </cell>
        </row>
        <row r="18">
          <cell r="E18" t="str">
            <v xml:space="preserve">    (;sFks vkgj.k vf/kdk&amp;;kps inuke o fBdk.k fygkos-)</v>
          </cell>
        </row>
        <row r="19">
          <cell r="B19" t="str">
            <v>ekgs uksOgscj &amp;2001 P;k 1 rkj[ksyk ns; vlysyY;k vkWDVkscj &amp;2001 P;k osrukrqu dsysY;k otkrh-</v>
          </cell>
          <cell r="F19" t="str">
            <v>ekgs vkWxLV &amp;2001 P;k 1 rkj[ksyk ns; vlysyY;k twyS&amp;2001  P;k osrukrqu dsysY;k otkrh-</v>
          </cell>
        </row>
        <row r="20">
          <cell r="B20" t="str">
            <v>gs ys[ks Bso.kk&amp;;k ys[kk vf/kdk&amp;;kps uko %&amp; egkys[kkiky ukxiqj 2-</v>
          </cell>
          <cell r="E20" t="str">
            <v xml:space="preserve">  </v>
          </cell>
          <cell r="F20" t="str">
            <v>gs ys[ks Bso.kk&amp;;k ys[kk vf/kdk&amp;;kps uko %&amp; egkys[kkiky ukxiqj 2-</v>
          </cell>
        </row>
        <row r="21">
          <cell r="B21" t="str">
            <v xml:space="preserve">ys[kk </v>
          </cell>
          <cell r="C21" t="str">
            <v xml:space="preserve">uko </v>
          </cell>
          <cell r="E21" t="str">
            <v>;k efgU;kps</v>
          </cell>
          <cell r="F21" t="str">
            <v xml:space="preserve">ys[kk </v>
          </cell>
          <cell r="G21" t="str">
            <v xml:space="preserve">ekfld </v>
          </cell>
          <cell r="H21" t="str">
            <v xml:space="preserve">dk&lt;ysY;k jdesph </v>
          </cell>
          <cell r="I21" t="str">
            <v>;k efgU;kps</v>
          </cell>
          <cell r="J21" t="str">
            <v>olwy</v>
          </cell>
          <cell r="K21" t="str">
            <v xml:space="preserve">ekfld </v>
          </cell>
          <cell r="L21" t="str">
            <v xml:space="preserve">dk&lt;ysY;k jdesph </v>
          </cell>
          <cell r="N21" t="str">
            <v>olwy</v>
          </cell>
        </row>
        <row r="22">
          <cell r="B22" t="str">
            <v>dzekad</v>
          </cell>
          <cell r="E22" t="str">
            <v xml:space="preserve">osru ok $ o  </v>
          </cell>
          <cell r="F22" t="str">
            <v>dzekad</v>
          </cell>
          <cell r="G22" t="str">
            <v>oxZ.kh</v>
          </cell>
          <cell r="H22" t="str">
            <v>ijriQsM</v>
          </cell>
          <cell r="I22" t="str">
            <v xml:space="preserve">osru ok $ o  </v>
          </cell>
          <cell r="J22" t="str">
            <v xml:space="preserve">&gt;kkysyh </v>
          </cell>
          <cell r="K22" t="str">
            <v xml:space="preserve"> 'ksjk</v>
          </cell>
          <cell r="L22" t="str">
            <v>ijriQsM</v>
          </cell>
          <cell r="N22" t="str">
            <v xml:space="preserve">&gt;kkysyh </v>
          </cell>
          <cell r="O22" t="str">
            <v xml:space="preserve"> 'ksjk</v>
          </cell>
        </row>
        <row r="23">
          <cell r="E23" t="str">
            <v>jtkosru</v>
          </cell>
          <cell r="H23" t="str">
            <v>jDde</v>
          </cell>
          <cell r="I23" t="str">
            <v>gIR;kpk</v>
          </cell>
          <cell r="J23" t="str">
            <v>,dw.k</v>
          </cell>
          <cell r="L23" t="str">
            <v>jDde</v>
          </cell>
          <cell r="M23" t="str">
            <v>gIR;kpk</v>
          </cell>
          <cell r="N23" t="str">
            <v>,dw.k</v>
          </cell>
        </row>
        <row r="24">
          <cell r="I24" t="str">
            <v>dzekad</v>
          </cell>
          <cell r="J24" t="str">
            <v>jDde</v>
          </cell>
          <cell r="M24" t="str">
            <v>dzekad</v>
          </cell>
          <cell r="N24" t="str">
            <v>jDde</v>
          </cell>
        </row>
        <row r="25">
          <cell r="B25">
            <v>1</v>
          </cell>
          <cell r="C25">
            <v>2</v>
          </cell>
          <cell r="E25">
            <v>3</v>
          </cell>
          <cell r="F25">
            <v>1</v>
          </cell>
          <cell r="G25">
            <v>4</v>
          </cell>
          <cell r="H25">
            <v>5</v>
          </cell>
          <cell r="I25">
            <v>6</v>
          </cell>
          <cell r="J25">
            <v>7</v>
          </cell>
          <cell r="K25">
            <v>8</v>
          </cell>
          <cell r="L25">
            <v>5</v>
          </cell>
          <cell r="M25">
            <v>6</v>
          </cell>
          <cell r="N25">
            <v>7</v>
          </cell>
          <cell r="O25">
            <v>8</v>
          </cell>
        </row>
        <row r="26">
          <cell r="B26" t="str">
            <v>BR/BN-49689</v>
          </cell>
          <cell r="C26" t="str">
            <v>Shri.S.B. Shengolkar</v>
          </cell>
          <cell r="E26">
            <v>4100</v>
          </cell>
          <cell r="G26">
            <v>500</v>
          </cell>
          <cell r="J26">
            <v>1000</v>
          </cell>
          <cell r="K26" t="str">
            <v>uohu oxZ.khnkj]ekgs 1$2001</v>
          </cell>
        </row>
        <row r="27">
          <cell r="F27" t="str">
            <v>BR/BN-12228</v>
          </cell>
          <cell r="G27">
            <v>500</v>
          </cell>
          <cell r="I27">
            <v>5600</v>
          </cell>
          <cell r="K27" t="str">
            <v>iklqu ekfld oxZ.kh jQ-500$&amp;</v>
          </cell>
          <cell r="N27">
            <v>1500</v>
          </cell>
        </row>
        <row r="28">
          <cell r="B28" t="str">
            <v>BR/BN-12228</v>
          </cell>
          <cell r="C28" t="str">
            <v>Shri. R.G. Khan</v>
          </cell>
          <cell r="E28">
            <v>5600</v>
          </cell>
          <cell r="F28" t="str">
            <v>BR/BN-11448</v>
          </cell>
          <cell r="G28">
            <v>1500</v>
          </cell>
          <cell r="I28">
            <v>4200</v>
          </cell>
          <cell r="J28">
            <v>1500</v>
          </cell>
          <cell r="K28" t="str">
            <v>vkf.k ekgs 9$2001</v>
          </cell>
          <cell r="L28">
            <v>2000</v>
          </cell>
          <cell r="M28" t="str">
            <v>4/15</v>
          </cell>
          <cell r="N28">
            <v>3000</v>
          </cell>
        </row>
        <row r="29">
          <cell r="B29" t="str">
            <v>BR/BN-11448</v>
          </cell>
          <cell r="C29" t="str">
            <v>Shri. P.G. Khursade</v>
          </cell>
          <cell r="E29">
            <v>6000</v>
          </cell>
          <cell r="F29" t="str">
            <v>BR/BN-46715</v>
          </cell>
          <cell r="G29">
            <v>1000</v>
          </cell>
          <cell r="H29">
            <v>2000</v>
          </cell>
          <cell r="I29" t="str">
            <v>7/15</v>
          </cell>
          <cell r="J29">
            <v>3000</v>
          </cell>
          <cell r="K29" t="str">
            <v>iklwu jQ- 500$&amp; v'kh</v>
          </cell>
          <cell r="L29">
            <v>1153</v>
          </cell>
          <cell r="M29" t="str">
            <v>8/20</v>
          </cell>
          <cell r="N29">
            <v>1653</v>
          </cell>
        </row>
        <row r="30">
          <cell r="B30" t="str">
            <v>BR/BN-46715</v>
          </cell>
          <cell r="C30" t="str">
            <v>Shri. P.M.Puri</v>
          </cell>
          <cell r="E30">
            <v>3500</v>
          </cell>
          <cell r="G30">
            <v>500</v>
          </cell>
          <cell r="H30">
            <v>1150</v>
          </cell>
          <cell r="I30" t="str">
            <v>2/20</v>
          </cell>
          <cell r="J30">
            <v>1650</v>
          </cell>
          <cell r="K30" t="str">
            <v>,dwu 1000$&amp; izfrekg-</v>
          </cell>
          <cell r="L30" t="str">
            <v>,dw.k---------</v>
          </cell>
          <cell r="N30">
            <v>6153</v>
          </cell>
        </row>
        <row r="31">
          <cell r="G31" t="str">
            <v>,dw.k v{kjh -</v>
          </cell>
          <cell r="H31" t="str">
            <v>,dw.k---------</v>
          </cell>
          <cell r="I31" t="str">
            <v>Rs.Six thousand one hundred fifty three only</v>
          </cell>
          <cell r="J31">
            <v>7150</v>
          </cell>
        </row>
        <row r="32">
          <cell r="C32" t="str">
            <v>,dw.k v{kjh -</v>
          </cell>
          <cell r="E32" t="str">
            <v>Rs.Seven thousand one hundred fifty only</v>
          </cell>
        </row>
        <row r="33">
          <cell r="G33" t="str">
            <v>izekf.kr dj.;kr ;sr vkgs dh] ;k vuqlwphrhy ri'khy cjkscj vlY;kps eh O;fDr'k%</v>
          </cell>
        </row>
        <row r="34">
          <cell r="C34" t="str">
            <v>izekf.kr dj.;kr ;sr vkgs dh] ;k vuqlwphrhy ri'khy cjkscj vlY;kps eh O;fDr'k%</v>
          </cell>
          <cell r="F34" t="str">
            <v xml:space="preserve">iMrkGwu ikfgys vkgs o rks cjkscj vlY;kps vk&lt;Gwu vkys vkgs- (iQDr vjktif_kr deZpkjh </v>
          </cell>
        </row>
        <row r="35">
          <cell r="B35" t="str">
            <v xml:space="preserve">iMrkGwu ikfgys vkgs o rks cjkscj vlY;kps vk&lt;Gwu vkys vkgs- (iQDr vjktif_kr deZpkjh </v>
          </cell>
          <cell r="F35" t="str">
            <v>oxkZyk ykxw vkgs-)</v>
          </cell>
        </row>
        <row r="36">
          <cell r="B36" t="str">
            <v>oxkZyk ykxw vkgs-)</v>
          </cell>
        </row>
        <row r="37">
          <cell r="L37" t="str">
            <v>mifoHAkxh; vfHA;ark</v>
          </cell>
        </row>
        <row r="38">
          <cell r="H38" t="str">
            <v>mifoHAkxh; vf/kdkjh</v>
          </cell>
          <cell r="L38" t="str">
            <v xml:space="preserve">egkjk"V!  vkjksX; lsok fodkl izdYi] </v>
          </cell>
        </row>
        <row r="39">
          <cell r="H39" t="str">
            <v xml:space="preserve">egkjk"V!  vkjksX; lsok fodkl izdYi] </v>
          </cell>
          <cell r="L39" t="str">
            <v>vfHk;kaf_kdh foHkkx] vdksyk-</v>
          </cell>
        </row>
        <row r="40">
          <cell r="G40" t="str">
            <v>ys[kk ijh{kk dk;kZy;kP;k mi;ksxklkBh] izek.kd ------- oVfoY;kpk fnukad-----------</v>
          </cell>
          <cell r="H40" t="str">
            <v>vfHk;kaf_kdh foHkkx] vdksyk-</v>
          </cell>
        </row>
        <row r="41">
          <cell r="C41" t="str">
            <v>ys[kk ijh{kk dk;kZy;kP;k mi;ksxklkBh] izek.kd ------- oVfoY;kpk fnukad-----------</v>
          </cell>
          <cell r="E41">
            <v>1</v>
          </cell>
          <cell r="F41" t="str">
            <v>izekf.kr dj.;kr ;srs dh] uko] oS;fDrd otkrhph jDde o LraHk 7 e/;s n'kZfo.;kr vkysyh ,dw.k</v>
          </cell>
        </row>
        <row r="42">
          <cell r="B42" t="str">
            <v>izekf.kr dj.;kr ;srs dh] uko] oS;fDrd otkrhph jDde o LraHk 7 e/;s n'kZfo.;kr vkysyh ,dw.k</v>
          </cell>
          <cell r="F42" t="str">
            <v>jDde ;k xks"Vh fcykP;k lanHkkZr riklY;k vkgsr-  igk% ys[kk ijh{kk fu;e iqfLrdspk ifjPNsn 224-</v>
          </cell>
        </row>
        <row r="43">
          <cell r="B43" t="str">
            <v>jDde ;k xks"Vh fcykP;k lanHkkZr riklY;k vkgsr-  igk% ys[kk ijh{kk fu;e iqfLrdspk ifjPNsn 224-</v>
          </cell>
          <cell r="E43">
            <v>2</v>
          </cell>
          <cell r="F43" t="str">
            <v>izekf.kr dj.;kr ;srs dh]  LraHk 3 e/;s n'kZfo.;kr vkysys osrukps nj izR;{k fcykOnkjs dk&lt;.;kr</v>
          </cell>
        </row>
        <row r="44">
          <cell r="B44" t="str">
            <v>izekf.kr dj.;kr ;srs dh]  LraHk 3 e/;s n'kZfo.;kr vkysys osrukps nj izR;{k fcykOnkjs dk&lt;.;kr</v>
          </cell>
          <cell r="F44" t="str">
            <v>vkysY;k jdes'kh iMrkGwu ikg.;kr vkys vkgsr-</v>
          </cell>
        </row>
        <row r="45">
          <cell r="B45" t="str">
            <v>vkysY;k jdes'kh iMrkGwu ikg.;kr vkys vkgsr-</v>
          </cell>
        </row>
        <row r="46">
          <cell r="K46" t="str">
            <v xml:space="preserve">ys[kk ijh{kdkaph fnukafdr vk|k{kjh </v>
          </cell>
        </row>
        <row r="47">
          <cell r="G47" t="str">
            <v xml:space="preserve">ys[kk ijh{kdkaph fnukafdr vk|k{kjh </v>
          </cell>
          <cell r="K47" t="str">
            <v>foHkkx ys[kk ijh{kk 'kk[kk</v>
          </cell>
        </row>
        <row r="48">
          <cell r="G48" t="str">
            <v>foHkkx ys[kk ijh{kk 'kk[kk</v>
          </cell>
        </row>
      </sheetData>
      <sheetData sheetId="4">
        <row r="4">
          <cell r="D4" t="str">
            <v>Schedule of subscription deducted from pay bill on account of the State</v>
          </cell>
        </row>
        <row r="5">
          <cell r="D5" t="str">
            <v>Government Employee's Group Insurance Scheme to be attached by</v>
          </cell>
        </row>
        <row r="6">
          <cell r="D6" t="str">
            <v>drawing &amp; disbursing Officer to pay bill is duplicate.</v>
          </cell>
        </row>
        <row r="8">
          <cell r="C8" t="str">
            <v>NOTES --</v>
          </cell>
          <cell r="D8" t="str">
            <v>This schedule should also be used &amp; attached in duplicate to which the</v>
          </cell>
        </row>
        <row r="9">
          <cell r="D9" t="str">
            <v>Treasury Challans in case of the amount is paid in cash.</v>
          </cell>
        </row>
        <row r="11">
          <cell r="B11" t="str">
            <v>Name of Office</v>
          </cell>
          <cell r="D11" t="str">
            <v>Executive Engineer, Maharashtra Health System  Project  (E.D) Division,Akola</v>
          </cell>
        </row>
        <row r="13">
          <cell r="B13" t="str">
            <v>Month &amp; year.</v>
          </cell>
          <cell r="D13" t="str">
            <v>For the Month of</v>
          </cell>
          <cell r="E13" t="str">
            <v>10/2001 paid in 11/2001</v>
          </cell>
        </row>
        <row r="15">
          <cell r="B15" t="str">
            <v>Major head of acount --</v>
          </cell>
          <cell r="D15" t="str">
            <v>8011 G.I.S.</v>
          </cell>
        </row>
        <row r="17">
          <cell r="B17" t="str">
            <v>Particular</v>
          </cell>
          <cell r="C17" t="str">
            <v xml:space="preserve">Recoveries made at the composite </v>
          </cell>
          <cell r="F17" t="str">
            <v xml:space="preserve">Recoveries made from premimum </v>
          </cell>
          <cell r="I17" t="str">
            <v>Total</v>
          </cell>
          <cell r="J17" t="str">
            <v>Remarks.</v>
          </cell>
        </row>
        <row r="18">
          <cell r="B18" t="str">
            <v>of Class.</v>
          </cell>
          <cell r="D18" t="str">
            <v>Rate</v>
          </cell>
          <cell r="G18" t="str">
            <v>Rate</v>
          </cell>
          <cell r="I18" t="str">
            <v>Recoveries.</v>
          </cell>
        </row>
        <row r="19">
          <cell r="C19" t="str">
            <v>No. of</v>
          </cell>
          <cell r="D19" t="str">
            <v>Rate</v>
          </cell>
          <cell r="E19" t="str">
            <v>Amount.</v>
          </cell>
          <cell r="F19" t="str">
            <v>No. of</v>
          </cell>
          <cell r="G19" t="str">
            <v>Rate</v>
          </cell>
          <cell r="H19" t="str">
            <v>Amount.</v>
          </cell>
        </row>
        <row r="20">
          <cell r="C20" t="str">
            <v>Employee's</v>
          </cell>
          <cell r="F20" t="str">
            <v>Employee's</v>
          </cell>
        </row>
        <row r="21">
          <cell r="B21">
            <v>1</v>
          </cell>
          <cell r="C21">
            <v>2</v>
          </cell>
          <cell r="D21">
            <v>3</v>
          </cell>
          <cell r="E21">
            <v>4</v>
          </cell>
          <cell r="F21">
            <v>5</v>
          </cell>
          <cell r="G21">
            <v>6</v>
          </cell>
          <cell r="H21">
            <v>7</v>
          </cell>
          <cell r="I21">
            <v>8</v>
          </cell>
          <cell r="J21">
            <v>9</v>
          </cell>
        </row>
        <row r="23">
          <cell r="B23" t="str">
            <v>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B25" t="str">
            <v>B</v>
          </cell>
          <cell r="C25" t="str">
            <v>.</v>
          </cell>
          <cell r="D25">
            <v>0</v>
          </cell>
          <cell r="E25">
            <v>0</v>
          </cell>
          <cell r="F25" t="str">
            <v xml:space="preserve"> -</v>
          </cell>
          <cell r="G25" t="str">
            <v xml:space="preserve"> -</v>
          </cell>
          <cell r="H25" t="str">
            <v xml:space="preserve"> -</v>
          </cell>
          <cell r="I25">
            <v>0</v>
          </cell>
        </row>
        <row r="27">
          <cell r="B27" t="str">
            <v>C</v>
          </cell>
          <cell r="C27">
            <v>4</v>
          </cell>
          <cell r="D27">
            <v>30</v>
          </cell>
          <cell r="E27">
            <v>120</v>
          </cell>
          <cell r="F27" t="str">
            <v xml:space="preserve"> -</v>
          </cell>
          <cell r="G27" t="str">
            <v xml:space="preserve"> -</v>
          </cell>
          <cell r="H27" t="str">
            <v xml:space="preserve"> -</v>
          </cell>
          <cell r="I27">
            <v>120</v>
          </cell>
        </row>
        <row r="29">
          <cell r="B29" t="str">
            <v>D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-</v>
          </cell>
          <cell r="G29" t="str">
            <v xml:space="preserve"> -</v>
          </cell>
          <cell r="H29" t="str">
            <v xml:space="preserve"> -</v>
          </cell>
          <cell r="I29">
            <v>0</v>
          </cell>
        </row>
        <row r="31">
          <cell r="B31" t="str">
            <v>Total :-</v>
          </cell>
          <cell r="I31">
            <v>120</v>
          </cell>
        </row>
        <row r="33">
          <cell r="B33" t="str">
            <v>Total amount of Deduction.</v>
          </cell>
          <cell r="E33" t="str">
            <v>Rs.One hundred twenty  only</v>
          </cell>
        </row>
        <row r="35">
          <cell r="B35" t="str">
            <v>In Figure</v>
          </cell>
          <cell r="C35">
            <v>120</v>
          </cell>
        </row>
        <row r="37">
          <cell r="B37" t="str">
            <v>In words.</v>
          </cell>
          <cell r="C37" t="str">
            <v>Rs.One hundred twenty  only</v>
          </cell>
        </row>
        <row r="38">
          <cell r="F38" t="str">
            <v>Sub Divisional Officer,</v>
          </cell>
        </row>
        <row r="39">
          <cell r="B39" t="str">
            <v>Portion for Treasury Officer</v>
          </cell>
          <cell r="F39" t="str">
            <v>Maharashtra Health System Development Project,</v>
          </cell>
        </row>
        <row r="40">
          <cell r="B40" t="str">
            <v>Major Head.</v>
          </cell>
          <cell r="F40" t="str">
            <v>Engineering Division,</v>
          </cell>
        </row>
        <row r="41">
          <cell r="F41" t="str">
            <v>Akola.</v>
          </cell>
        </row>
        <row r="42">
          <cell r="B42" t="str">
            <v>Treasury Vr.No.&amp; Date.</v>
          </cell>
          <cell r="I42" t="str">
            <v>Treasury Officer.</v>
          </cell>
        </row>
        <row r="44">
          <cell r="B44" t="str">
            <v>Challan No.&amp; Date.</v>
          </cell>
          <cell r="I44" t="str">
            <v>Pay Accounts Office</v>
          </cell>
        </row>
      </sheetData>
      <sheetData sheetId="5">
        <row r="4">
          <cell r="B4" t="str">
            <v>Head of account</v>
          </cell>
        </row>
      </sheetData>
      <sheetData sheetId="6">
        <row r="2">
          <cell r="B2" t="str">
            <v>edkequk&amp;,p&amp;192 (8&amp;96&amp;5]40]000)ih, 2</v>
          </cell>
        </row>
      </sheetData>
      <sheetData sheetId="7">
        <row r="2">
          <cell r="B2" t="str">
            <v>'kk-fu-fo`rfoHAkx dz-VhvkjMCY;q</v>
          </cell>
        </row>
      </sheetData>
      <sheetData sheetId="8">
        <row r="2">
          <cell r="C2" t="str">
            <v>APPOINTMENT TO GOVT. CIRCULAR FINANCE DEPARTMENT NO. F 1972 P II dT.</v>
          </cell>
        </row>
      </sheetData>
      <sheetData sheetId="9">
        <row r="2">
          <cell r="F2" t="str">
            <v>uequk edksuh 25 (fu;e 277 igk)</v>
          </cell>
        </row>
      </sheetData>
      <sheetData sheetId="10">
        <row r="5">
          <cell r="G5" t="str">
            <v>Head of Account</v>
          </cell>
        </row>
      </sheetData>
      <sheetData sheetId="11">
        <row r="2">
          <cell r="E2" t="str">
            <v>FORM NO. 10</v>
          </cell>
        </row>
      </sheetData>
      <sheetData sheetId="12">
        <row r="4">
          <cell r="D4" t="str">
            <v xml:space="preserve">Statement showing the recovery of 0021 Income-Tax </v>
          </cell>
        </row>
      </sheetData>
      <sheetData sheetId="13">
        <row r="2">
          <cell r="C2">
            <v>15</v>
          </cell>
        </row>
      </sheetData>
      <sheetData sheetId="14" refreshError="1"/>
      <sheetData sheetId="15">
        <row r="2">
          <cell r="D2" t="str">
            <v>Schedule of deduction of account of the</v>
          </cell>
        </row>
      </sheetData>
      <sheetData sheetId="16">
        <row r="2">
          <cell r="F2" t="str">
            <v>vecegvee -12</v>
          </cell>
        </row>
      </sheetData>
      <sheetData sheetId="17">
        <row r="2">
          <cell r="B2">
            <v>0</v>
          </cell>
        </row>
      </sheetData>
      <sheetData sheetId="18">
        <row r="3">
          <cell r="F3" t="str">
            <v>Salary Slip Month of</v>
          </cell>
        </row>
      </sheetData>
      <sheetData sheetId="19">
        <row r="2">
          <cell r="AI2" t="str">
            <v>FORM NO. 10</v>
          </cell>
        </row>
      </sheetData>
      <sheetData sheetId="20">
        <row r="2">
          <cell r="C2" t="str">
            <v>Accompaniment to Government Resolution building and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cometaxindiaefiling.gov.in/Tax_Calculator/index.html?lang=e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showGridLines="0" showRowColHeaders="0" tabSelected="1" zoomScale="145" zoomScaleNormal="145" workbookViewId="0">
      <selection activeCell="E13" sqref="E13"/>
    </sheetView>
  </sheetViews>
  <sheetFormatPr defaultRowHeight="12.75" x14ac:dyDescent="0.2"/>
  <cols>
    <col min="2" max="2" width="50.85546875" customWidth="1"/>
    <col min="3" max="3" width="30.7109375" customWidth="1"/>
    <col min="4" max="4" width="31.42578125" customWidth="1"/>
  </cols>
  <sheetData>
    <row r="2" spans="2:4" x14ac:dyDescent="0.2">
      <c r="B2" s="1" t="s">
        <v>0</v>
      </c>
      <c r="C2" s="1" t="s">
        <v>1</v>
      </c>
      <c r="D2" s="1" t="s">
        <v>2</v>
      </c>
    </row>
    <row r="3" spans="2:4" ht="15" x14ac:dyDescent="0.2">
      <c r="B3" s="7" t="s">
        <v>3</v>
      </c>
      <c r="C3" s="11">
        <v>4000000</v>
      </c>
      <c r="D3" s="11">
        <f>+C3</f>
        <v>4000000</v>
      </c>
    </row>
    <row r="4" spans="2:4" ht="15" x14ac:dyDescent="0.2">
      <c r="B4" s="15" t="s">
        <v>4</v>
      </c>
      <c r="C4" s="12">
        <v>2500</v>
      </c>
      <c r="D4" s="12">
        <v>0</v>
      </c>
    </row>
    <row r="5" spans="2:4" ht="15" x14ac:dyDescent="0.2">
      <c r="B5" s="16" t="s">
        <v>5</v>
      </c>
      <c r="C5" s="13">
        <v>0</v>
      </c>
      <c r="D5" s="13">
        <v>0</v>
      </c>
    </row>
    <row r="6" spans="2:4" ht="15" x14ac:dyDescent="0.2">
      <c r="B6" s="15" t="s">
        <v>6</v>
      </c>
      <c r="C6" s="12">
        <v>0</v>
      </c>
      <c r="D6" s="12">
        <v>0</v>
      </c>
    </row>
    <row r="7" spans="2:4" ht="15" x14ac:dyDescent="0.2">
      <c r="B7" s="16" t="s">
        <v>7</v>
      </c>
      <c r="C7" s="13">
        <v>150000</v>
      </c>
      <c r="D7" s="13">
        <v>0</v>
      </c>
    </row>
    <row r="8" spans="2:4" ht="15" x14ac:dyDescent="0.2">
      <c r="B8" s="15" t="s">
        <v>8</v>
      </c>
      <c r="C8" s="12">
        <v>0</v>
      </c>
      <c r="D8" s="12">
        <f>+C8</f>
        <v>0</v>
      </c>
    </row>
    <row r="9" spans="2:4" ht="15.75" x14ac:dyDescent="0.25">
      <c r="B9" s="16" t="s">
        <v>21</v>
      </c>
      <c r="C9" s="13">
        <v>0</v>
      </c>
      <c r="D9" s="13">
        <f>+C9</f>
        <v>0</v>
      </c>
    </row>
    <row r="10" spans="2:4" ht="15" x14ac:dyDescent="0.2">
      <c r="B10" s="15" t="s">
        <v>9</v>
      </c>
      <c r="C10" s="12">
        <v>0</v>
      </c>
      <c r="D10" s="12">
        <f>+C10</f>
        <v>0</v>
      </c>
    </row>
    <row r="11" spans="2:4" ht="15" x14ac:dyDescent="0.2">
      <c r="B11" s="16" t="s">
        <v>10</v>
      </c>
      <c r="C11" s="13">
        <v>50000</v>
      </c>
      <c r="D11" s="13">
        <v>0</v>
      </c>
    </row>
    <row r="12" spans="2:4" ht="15" x14ac:dyDescent="0.2">
      <c r="B12" s="15" t="s">
        <v>11</v>
      </c>
      <c r="C12" s="12">
        <v>0</v>
      </c>
      <c r="D12" s="12">
        <v>0</v>
      </c>
    </row>
    <row r="13" spans="2:4" ht="15" x14ac:dyDescent="0.2">
      <c r="B13" s="17" t="s">
        <v>12</v>
      </c>
      <c r="C13" s="11">
        <f>SUM(C4:C12)</f>
        <v>202500</v>
      </c>
      <c r="D13" s="11">
        <f>SUM(D4:D12)</f>
        <v>0</v>
      </c>
    </row>
    <row r="14" spans="2:4" ht="15" x14ac:dyDescent="0.2">
      <c r="B14" s="15" t="s">
        <v>13</v>
      </c>
      <c r="C14" s="12">
        <f>+C3-C13</f>
        <v>3797500</v>
      </c>
      <c r="D14" s="12">
        <f>+D3-D13</f>
        <v>4000000</v>
      </c>
    </row>
    <row r="15" spans="2:4" ht="15" x14ac:dyDescent="0.2">
      <c r="B15" s="16" t="s">
        <v>14</v>
      </c>
      <c r="C15" s="13">
        <f>VLOOKUP(C14,H18:I22,2)</f>
        <v>951750</v>
      </c>
      <c r="D15" s="13">
        <f>VLOOKUP(D14,E18:F26,2)</f>
        <v>937500</v>
      </c>
    </row>
    <row r="16" spans="2:4" ht="15" x14ac:dyDescent="0.2">
      <c r="B16" s="15" t="s">
        <v>16</v>
      </c>
      <c r="C16" s="12">
        <f>ROUND(C15*4/100,0)</f>
        <v>38070</v>
      </c>
      <c r="D16" s="12">
        <f>ROUND(D15*4/100,0)</f>
        <v>37500</v>
      </c>
    </row>
    <row r="17" spans="2:9" ht="15" x14ac:dyDescent="0.2">
      <c r="B17" s="16" t="s">
        <v>18</v>
      </c>
      <c r="C17" s="13">
        <f>C15+C16</f>
        <v>989820</v>
      </c>
      <c r="D17" s="13">
        <f>D15+D16</f>
        <v>975000</v>
      </c>
    </row>
    <row r="18" spans="2:9" ht="15" x14ac:dyDescent="0.2">
      <c r="B18" s="18" t="str">
        <f>IF((D18-D17)&lt;0,"Refundable","Tax Payble")</f>
        <v>Tax Payble</v>
      </c>
      <c r="C18" s="14">
        <f>+C17</f>
        <v>989820</v>
      </c>
      <c r="D18" s="14">
        <f>+D17</f>
        <v>975000</v>
      </c>
      <c r="E18" s="8">
        <v>0</v>
      </c>
      <c r="F18" s="9"/>
      <c r="G18" s="10"/>
      <c r="H18" s="8">
        <v>0</v>
      </c>
      <c r="I18" s="9"/>
    </row>
    <row r="19" spans="2:9" ht="29.25" customHeight="1" x14ac:dyDescent="0.2">
      <c r="B19" s="2"/>
      <c r="C19" s="5" t="str">
        <f>+IF((C18-D18)&lt;0,"Please Select Old Option Please","Please Select New Option Please")</f>
        <v>Please Select New Option Please</v>
      </c>
      <c r="D19" s="5"/>
      <c r="E19" s="8">
        <v>250000</v>
      </c>
      <c r="F19" s="8">
        <v>0</v>
      </c>
      <c r="G19" s="10"/>
      <c r="H19" s="8">
        <v>250000</v>
      </c>
      <c r="I19" s="8">
        <v>0</v>
      </c>
    </row>
    <row r="20" spans="2:9" x14ac:dyDescent="0.2">
      <c r="B20" s="6" t="s">
        <v>20</v>
      </c>
      <c r="D20" s="3"/>
      <c r="E20" s="8">
        <v>500000</v>
      </c>
      <c r="F20" s="8">
        <f>ROUND((D14-250000)*0.05,0)</f>
        <v>187500</v>
      </c>
      <c r="G20" s="10"/>
      <c r="H20" s="8">
        <v>500000</v>
      </c>
      <c r="I20" s="8">
        <f>ROUND((C14-250000)*0.05,0)</f>
        <v>177375</v>
      </c>
    </row>
    <row r="21" spans="2:9" x14ac:dyDescent="0.2">
      <c r="B21" s="4" t="s">
        <v>19</v>
      </c>
      <c r="E21" s="8">
        <v>500001</v>
      </c>
      <c r="F21" s="8">
        <f>ROUND((D14-500000)*0.1+12500,0)</f>
        <v>362500</v>
      </c>
      <c r="G21" s="10"/>
      <c r="H21" s="8">
        <v>500001</v>
      </c>
      <c r="I21" s="8">
        <f>ROUND((C14-500000)*0.2+12500,0)</f>
        <v>672000</v>
      </c>
    </row>
    <row r="22" spans="2:9" x14ac:dyDescent="0.2">
      <c r="E22" s="9">
        <v>750001</v>
      </c>
      <c r="F22" s="8">
        <f>ROUND((D14-750000)*0.15+37500,0)</f>
        <v>525000</v>
      </c>
      <c r="G22" s="10"/>
      <c r="H22" s="9">
        <v>1000000</v>
      </c>
      <c r="I22" s="8">
        <f>ROUND((C14-1000000)*0.3+112500,0)</f>
        <v>951750</v>
      </c>
    </row>
    <row r="23" spans="2:9" x14ac:dyDescent="0.2">
      <c r="E23" s="8">
        <v>1000001</v>
      </c>
      <c r="F23" s="8">
        <f>ROUND((D14-1000000)*0.2+75000,0)</f>
        <v>675000</v>
      </c>
      <c r="G23" s="10"/>
      <c r="H23" s="8"/>
      <c r="I23" s="9"/>
    </row>
    <row r="24" spans="2:9" x14ac:dyDescent="0.2">
      <c r="E24" s="9">
        <v>1250001</v>
      </c>
      <c r="F24" s="8">
        <f>ROUND((D14-1250000)*0.25+125000,0)</f>
        <v>812500</v>
      </c>
      <c r="G24" s="10" t="s">
        <v>15</v>
      </c>
      <c r="H24" s="10"/>
      <c r="I24" s="10"/>
    </row>
    <row r="25" spans="2:9" x14ac:dyDescent="0.2">
      <c r="E25" s="8">
        <v>1500000</v>
      </c>
      <c r="F25" s="8">
        <f>ROUND((D14-1500000)*0.3+187500,0)</f>
        <v>937500</v>
      </c>
      <c r="G25" s="10" t="s">
        <v>17</v>
      </c>
      <c r="H25" s="10"/>
      <c r="I25" s="10"/>
    </row>
  </sheetData>
  <mergeCells count="1">
    <mergeCell ref="C19:D19"/>
  </mergeCells>
  <hyperlinks>
    <hyperlink ref="B21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Diffrance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 PURI</dc:creator>
  <cp:lastModifiedBy>YASH PURI</cp:lastModifiedBy>
  <dcterms:created xsi:type="dcterms:W3CDTF">2020-08-22T07:14:26Z</dcterms:created>
  <dcterms:modified xsi:type="dcterms:W3CDTF">2020-08-22T07:29:29Z</dcterms:modified>
</cp:coreProperties>
</file>