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 activeTab="3"/>
  </bookViews>
  <sheets>
    <sheet name="Loan Amortization Schedule (2)" sheetId="10" r:id="rId1"/>
    <sheet name="1st Instalment (4)" sheetId="9" r:id="rId2"/>
    <sheet name="Loan Amortization Schedule" sheetId="8" r:id="rId3"/>
    <sheet name="1st Instalment (3)" sheetId="6" r:id="rId4"/>
  </sheets>
  <definedNames>
    <definedName name="Beg_Bal" localSheetId="0">'Loan Amortization Schedule (2)'!$C$18:$C$497</definedName>
    <definedName name="Beg_Bal">'Loan Amortization Schedule'!$C$18:$C$497</definedName>
    <definedName name="Cum_Int" localSheetId="0">'Loan Amortization Schedule (2)'!$J$18:$J$497</definedName>
    <definedName name="Cum_Int">'Loan Amortization Schedule'!$J$18:$J$497</definedName>
    <definedName name="Data" localSheetId="0">'Loan Amortization Schedule (2)'!$A$18:$J$497</definedName>
    <definedName name="Data">'Loan Amortization Schedule'!$A$18:$J$497</definedName>
    <definedName name="End_Bal" localSheetId="0">'Loan Amortization Schedule (2)'!$I$18:$I$497</definedName>
    <definedName name="End_Bal">'Loan Amortization Schedule'!$I$18:$I$497</definedName>
    <definedName name="Extra_Pay" localSheetId="0">'Loan Amortization Schedule (2)'!$E$18:$E$497</definedName>
    <definedName name="Extra_Pay">'Loan Amortization Schedule'!$E$18:$E$497</definedName>
    <definedName name="Full_Print" localSheetId="0">'Loan Amortization Schedule (2)'!$A$1:$J$497</definedName>
    <definedName name="Full_Print">'Loan Amortization Schedule'!$A$1:$J$497</definedName>
    <definedName name="Header_Row" localSheetId="0">ROW('Loan Amortization Schedule (2)'!$17:$17)</definedName>
    <definedName name="Header_Row">ROW('Loan Amortization Schedule'!$17:$17)</definedName>
    <definedName name="Int" localSheetId="0">'Loan Amortization Schedule (2)'!$H$18:$H$497</definedName>
    <definedName name="Int">'Loan Amortization Schedule'!$H$18:$H$497</definedName>
    <definedName name="Interest_Rate" localSheetId="0">'Loan Amortization Schedule (2)'!$D$6</definedName>
    <definedName name="Interest_Rate">'Loan Amortization Schedule'!$D$6</definedName>
    <definedName name="Last_Row" localSheetId="0">IF(Values_Entered,Header_Row+Number_of_Payments,Header_Row)</definedName>
    <definedName name="Last_Row">IF(Values_Entered,Header_Row+Number_of_Payments,Header_Row)</definedName>
    <definedName name="Loan_Amount" localSheetId="0">'Loan Amortization Schedule (2)'!$D$5</definedName>
    <definedName name="Loan_Amount">'Loan Amortization Schedule'!$D$5</definedName>
    <definedName name="Loan_Start" localSheetId="0">'Loan Amortization Schedule (2)'!$D$9</definedName>
    <definedName name="Loan_Start">'Loan Amortization Schedule'!$D$9</definedName>
    <definedName name="Loan_Years" localSheetId="0">'Loan Amortization Schedule (2)'!$D$7</definedName>
    <definedName name="Loan_Years">'Loan Amortization Schedule'!$D$7</definedName>
    <definedName name="Num_Pmt_Per_Year" localSheetId="0">'Loan Amortization Schedule (2)'!$D$8</definedName>
    <definedName name="Num_Pmt_Per_Year">'Loan Amortization Schedule'!$D$8</definedName>
    <definedName name="Number_of_Payments" localSheetId="0">MATCH(0.01,End_Bal,-1)+1</definedName>
    <definedName name="Number_of_Payments">MATCH(0.01,End_Bal,-1)+1</definedName>
    <definedName name="Pay_Date" localSheetId="0">'Loan Amortization Schedule (2)'!$B$18:$B$497</definedName>
    <definedName name="Pay_Date">'Loan Amortization Schedule'!$B$18:$B$497</definedName>
    <definedName name="Pay_Num" localSheetId="0">'Loan Amortization Schedule (2)'!$A$18:$A$497</definedName>
    <definedName name="Pay_Num">'Loan Amortization Schedule'!$A$18:$A$497</definedName>
    <definedName name="Payment_Date" localSheetId="1">DATE(YEAR([0]!Loan_Start),MONTH([0]!Loan_Start)+Payment_Number,DAY([0]!Loan_Start))</definedName>
    <definedName name="Payment_Date" localSheetId="0">DATE(YEAR('Loan Amortization Schedule (2)'!Loan_Start),MONTH('Loan Amortization Schedule (2)'!Loan_Start)+Payment_Number,DAY('Loan Amortization Schedule (2)'!Loan_Start))</definedName>
    <definedName name="Payment_Date">DATE(YEAR(Loan_Start),MONTH(Loan_Start)+Payment_Number,DAY(Loan_Start))</definedName>
    <definedName name="Princ" localSheetId="0">'Loan Amortization Schedule (2)'!$G$18:$G$497</definedName>
    <definedName name="Princ">'Loan Amortization Schedule'!$G$18:$G$497</definedName>
    <definedName name="_xlnm.Print_Area" localSheetId="2">OFFSET(Full_Print,0,0,Last_Row)</definedName>
    <definedName name="_xlnm.Print_Area" localSheetId="0">OFFSET('Loan Amortization Schedule (2)'!Full_Print,0,0,'Loan Amortization Schedule (2)'!Last_Row)</definedName>
    <definedName name="Print_Area_Reset" localSheetId="0">OFFSET('Loan Amortization Schedule (2)'!Full_Print,0,0,'Loan Amortization Schedule (2)'!Last_Row)</definedName>
    <definedName name="Print_Area_Reset">OFFSET(Full_Print,0,0,Last_Row)</definedName>
    <definedName name="_xlnm.Print_Titles" localSheetId="3">'1st Instalment (3)'!$3:$3</definedName>
    <definedName name="_xlnm.Print_Titles" localSheetId="1">'1st Instalment (4)'!$3:$3</definedName>
    <definedName name="_xlnm.Print_Titles" localSheetId="2">'Loan Amortization Schedule'!$14:$17</definedName>
    <definedName name="_xlnm.Print_Titles" localSheetId="0">'Loan Amortization Schedule (2)'!$14:$17</definedName>
    <definedName name="Sched_Pay" localSheetId="0">'Loan Amortization Schedule (2)'!$D$18:$D$497</definedName>
    <definedName name="Sched_Pay">'Loan Amortization Schedule'!$D$18:$D$497</definedName>
    <definedName name="Scheduled_Extra_Payments" localSheetId="0">'Loan Amortization Schedule (2)'!$D$10</definedName>
    <definedName name="Scheduled_Extra_Payments">'Loan Amortization Schedule'!$D$10</definedName>
    <definedName name="Scheduled_Interest_Rate" localSheetId="0">'Loan Amortization Schedule (2)'!$D$6</definedName>
    <definedName name="Scheduled_Interest_Rate">'Loan Amortization Schedule'!$D$6</definedName>
    <definedName name="Scheduled_Monthly_Payment" localSheetId="0">'Loan Amortization Schedule (2)'!$J$5</definedName>
    <definedName name="Scheduled_Monthly_Payment">'Loan Amortization Schedule'!$J$5</definedName>
    <definedName name="Total_Interest" localSheetId="0">'Loan Amortization Schedule (2)'!$J$9</definedName>
    <definedName name="Total_Interest">'Loan Amortization Schedule'!$J$9</definedName>
    <definedName name="Total_Pay" localSheetId="0">'Loan Amortization Schedule (2)'!$F$18:$F$497</definedName>
    <definedName name="Total_Pay">'Loan Amortization Schedule'!$F$18:$F$497</definedName>
    <definedName name="Values_Entered" localSheetId="0">IF(Loan_Amount*Interest_Rate*Loan_Years*Loan_Start&gt;0,1,0)</definedName>
    <definedName name="Values_Entered">IF(Loan_Amount*Interest_Rate*Loan_Years*Loan_Start&gt;0,1,0)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1" i="6"/>
  <c r="G202"/>
  <c r="L9" i="8"/>
  <c r="L9" i="10"/>
  <c r="C18"/>
  <c r="A18"/>
  <c r="A19" s="1"/>
  <c r="J6"/>
  <c r="J5"/>
  <c r="F197" i="6"/>
  <c r="F204"/>
  <c r="F202"/>
  <c r="E201"/>
  <c r="D201"/>
  <c r="C201"/>
  <c r="C197"/>
  <c r="E309" i="9"/>
  <c r="D309"/>
  <c r="C309"/>
  <c r="F310" s="1"/>
  <c r="C305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F4"/>
  <c r="E4"/>
  <c r="E5" s="1"/>
  <c r="F4" i="6"/>
  <c r="E4"/>
  <c r="B19" i="10" l="1"/>
  <c r="A20"/>
  <c r="D19"/>
  <c r="B18"/>
  <c r="E18"/>
  <c r="D18"/>
  <c r="H18"/>
  <c r="E6" i="9"/>
  <c r="F6"/>
  <c r="F312"/>
  <c r="F5"/>
  <c r="J5" i="8"/>
  <c r="J6"/>
  <c r="A18"/>
  <c r="C18"/>
  <c r="A19"/>
  <c r="F18" i="10" l="1"/>
  <c r="G18" s="1"/>
  <c r="A21"/>
  <c r="D20"/>
  <c r="B20"/>
  <c r="I18"/>
  <c r="J18"/>
  <c r="F7" i="9"/>
  <c r="E7"/>
  <c r="H18" i="8"/>
  <c r="J18" s="1"/>
  <c r="D19"/>
  <c r="A20"/>
  <c r="A21" s="1"/>
  <c r="B21" s="1"/>
  <c r="D18"/>
  <c r="E18" s="1"/>
  <c r="B18"/>
  <c r="B19"/>
  <c r="D5" i="6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F5"/>
  <c r="B21" i="10" l="1"/>
  <c r="A22"/>
  <c r="D21"/>
  <c r="C19"/>
  <c r="E8" i="9"/>
  <c r="F8"/>
  <c r="D20" i="8"/>
  <c r="B20"/>
  <c r="F18"/>
  <c r="G18" s="1"/>
  <c r="I18" s="1"/>
  <c r="D21"/>
  <c r="A22"/>
  <c r="E5" i="6"/>
  <c r="H19" i="10" l="1"/>
  <c r="E19"/>
  <c r="A23"/>
  <c r="D22"/>
  <c r="B22"/>
  <c r="E9" i="9"/>
  <c r="F9"/>
  <c r="C19" i="8"/>
  <c r="A23"/>
  <c r="D22"/>
  <c r="B22"/>
  <c r="E6" i="6"/>
  <c r="F6"/>
  <c r="F19" i="10" l="1"/>
  <c r="G19" s="1"/>
  <c r="I19" s="1"/>
  <c r="J19"/>
  <c r="B23"/>
  <c r="A24"/>
  <c r="D23"/>
  <c r="E10" i="9"/>
  <c r="F10"/>
  <c r="A24" i="8"/>
  <c r="B23"/>
  <c r="D23"/>
  <c r="E19"/>
  <c r="H19"/>
  <c r="F7" i="6"/>
  <c r="E7"/>
  <c r="A25" i="10" l="1"/>
  <c r="D24"/>
  <c r="B24"/>
  <c r="C20"/>
  <c r="F11" i="9"/>
  <c r="E11"/>
  <c r="J19" i="8"/>
  <c r="A25"/>
  <c r="D24"/>
  <c r="B24"/>
  <c r="F19"/>
  <c r="G19" s="1"/>
  <c r="I19" s="1"/>
  <c r="F8" i="6"/>
  <c r="E8"/>
  <c r="B25" i="10" l="1"/>
  <c r="A26"/>
  <c r="D25"/>
  <c r="H20"/>
  <c r="E20"/>
  <c r="E12" i="9"/>
  <c r="F12"/>
  <c r="C20" i="8"/>
  <c r="D25"/>
  <c r="A26"/>
  <c r="B25"/>
  <c r="F9" i="6"/>
  <c r="E9"/>
  <c r="A27" i="10" l="1"/>
  <c r="D26"/>
  <c r="B26"/>
  <c r="J20"/>
  <c r="F20"/>
  <c r="G20" s="1"/>
  <c r="I20" s="1"/>
  <c r="E13" i="9"/>
  <c r="F13"/>
  <c r="D26" i="8"/>
  <c r="A27"/>
  <c r="B26"/>
  <c r="H20"/>
  <c r="E20"/>
  <c r="E10" i="6"/>
  <c r="F10"/>
  <c r="C21" i="10" l="1"/>
  <c r="B27"/>
  <c r="A28"/>
  <c r="D27"/>
  <c r="E14" i="9"/>
  <c r="F14"/>
  <c r="F20" i="8"/>
  <c r="G20" s="1"/>
  <c r="I20" s="1"/>
  <c r="J20"/>
  <c r="D27"/>
  <c r="A28"/>
  <c r="B27"/>
  <c r="F11" i="6"/>
  <c r="E11"/>
  <c r="A29" i="10" l="1"/>
  <c r="D28"/>
  <c r="B28"/>
  <c r="H21"/>
  <c r="E21"/>
  <c r="F15" i="9"/>
  <c r="E15"/>
  <c r="C21" i="8"/>
  <c r="D28"/>
  <c r="A29"/>
  <c r="B28"/>
  <c r="F12" i="6"/>
  <c r="E12"/>
  <c r="J21" i="10" l="1"/>
  <c r="F21"/>
  <c r="G21" s="1"/>
  <c r="I21" s="1"/>
  <c r="B29"/>
  <c r="A30"/>
  <c r="D29"/>
  <c r="E16" i="9"/>
  <c r="F16"/>
  <c r="E21" i="8"/>
  <c r="H21"/>
  <c r="D29"/>
  <c r="A30"/>
  <c r="B29"/>
  <c r="F13" i="6"/>
  <c r="E13"/>
  <c r="C22" i="10" l="1"/>
  <c r="A31"/>
  <c r="D30"/>
  <c r="B30"/>
  <c r="E17" i="9"/>
  <c r="F17"/>
  <c r="A31" i="8"/>
  <c r="D30"/>
  <c r="B30"/>
  <c r="J21"/>
  <c r="F21"/>
  <c r="G21" s="1"/>
  <c r="I21" s="1"/>
  <c r="E14" i="6"/>
  <c r="F14"/>
  <c r="H22" i="10" l="1"/>
  <c r="E22"/>
  <c r="B31"/>
  <c r="A32"/>
  <c r="D31"/>
  <c r="E18" i="9"/>
  <c r="F18"/>
  <c r="C22" i="8"/>
  <c r="A32"/>
  <c r="D31"/>
  <c r="B31"/>
  <c r="F15" i="6"/>
  <c r="E15"/>
  <c r="A33" i="10" l="1"/>
  <c r="D32"/>
  <c r="B32"/>
  <c r="J22"/>
  <c r="F22"/>
  <c r="G22" s="1"/>
  <c r="I22" s="1"/>
  <c r="F19" i="9"/>
  <c r="E19"/>
  <c r="A33" i="8"/>
  <c r="B32"/>
  <c r="D32"/>
  <c r="H22"/>
  <c r="E22"/>
  <c r="F16" i="6"/>
  <c r="E16"/>
  <c r="B33" i="10" l="1"/>
  <c r="A34"/>
  <c r="D33"/>
  <c r="C23"/>
  <c r="E20" i="9"/>
  <c r="F20"/>
  <c r="F22" i="8"/>
  <c r="G22" s="1"/>
  <c r="I22" s="1"/>
  <c r="J22"/>
  <c r="D33"/>
  <c r="A34"/>
  <c r="B33"/>
  <c r="F17" i="6"/>
  <c r="E17"/>
  <c r="H23" i="10" l="1"/>
  <c r="J23" s="1"/>
  <c r="E23"/>
  <c r="A35"/>
  <c r="D34"/>
  <c r="B34"/>
  <c r="E21" i="9"/>
  <c r="F21"/>
  <c r="C23" i="8"/>
  <c r="A35"/>
  <c r="D34"/>
  <c r="B34"/>
  <c r="E18" i="6"/>
  <c r="F18"/>
  <c r="F23" i="10" l="1"/>
  <c r="G23" s="1"/>
  <c r="I23"/>
  <c r="C24" s="1"/>
  <c r="B35"/>
  <c r="A36"/>
  <c r="D35"/>
  <c r="E22" i="9"/>
  <c r="F22"/>
  <c r="A36" i="8"/>
  <c r="D35"/>
  <c r="B35"/>
  <c r="H23"/>
  <c r="E23"/>
  <c r="F19" i="6"/>
  <c r="E19"/>
  <c r="A37" i="10" l="1"/>
  <c r="D36"/>
  <c r="B36"/>
  <c r="H24"/>
  <c r="J24" s="1"/>
  <c r="E24"/>
  <c r="F23" i="9"/>
  <c r="E23"/>
  <c r="F23" i="8"/>
  <c r="G23" s="1"/>
  <c r="I23" s="1"/>
  <c r="C24" s="1"/>
  <c r="A37"/>
  <c r="D36"/>
  <c r="B36"/>
  <c r="J23"/>
  <c r="F20" i="6"/>
  <c r="E20"/>
  <c r="F24" i="10" l="1"/>
  <c r="G24" s="1"/>
  <c r="I24" s="1"/>
  <c r="C25" s="1"/>
  <c r="B37"/>
  <c r="A38"/>
  <c r="D37"/>
  <c r="E24" i="9"/>
  <c r="F24"/>
  <c r="H24" i="8"/>
  <c r="J24" s="1"/>
  <c r="E24"/>
  <c r="D37"/>
  <c r="A38"/>
  <c r="B37"/>
  <c r="F21" i="6"/>
  <c r="E21"/>
  <c r="H25" i="10" l="1"/>
  <c r="J25" s="1"/>
  <c r="E25"/>
  <c r="A39"/>
  <c r="D38"/>
  <c r="B38"/>
  <c r="E25" i="9"/>
  <c r="F25"/>
  <c r="B38" i="8"/>
  <c r="A39"/>
  <c r="D38"/>
  <c r="F24"/>
  <c r="G24" s="1"/>
  <c r="I24" s="1"/>
  <c r="C25" s="1"/>
  <c r="E22" i="6"/>
  <c r="F22"/>
  <c r="F25" i="10" l="1"/>
  <c r="G25" s="1"/>
  <c r="I25" s="1"/>
  <c r="C26" s="1"/>
  <c r="B39"/>
  <c r="A40"/>
  <c r="D39"/>
  <c r="E26" i="9"/>
  <c r="F26"/>
  <c r="E25" i="8"/>
  <c r="H25"/>
  <c r="J25" s="1"/>
  <c r="A40"/>
  <c r="B39"/>
  <c r="D39"/>
  <c r="F23" i="6"/>
  <c r="E23"/>
  <c r="H26" i="10" l="1"/>
  <c r="J26" s="1"/>
  <c r="E26"/>
  <c r="A41"/>
  <c r="D40"/>
  <c r="B40"/>
  <c r="F27" i="9"/>
  <c r="E27"/>
  <c r="D40" i="8"/>
  <c r="A41"/>
  <c r="B40"/>
  <c r="F25"/>
  <c r="G25" s="1"/>
  <c r="I25" s="1"/>
  <c r="C26" s="1"/>
  <c r="F24" i="6"/>
  <c r="E24"/>
  <c r="F26" i="10" l="1"/>
  <c r="G26" s="1"/>
  <c r="I26" s="1"/>
  <c r="C27" s="1"/>
  <c r="B41"/>
  <c r="A42"/>
  <c r="D41"/>
  <c r="E28" i="9"/>
  <c r="F28"/>
  <c r="H26" i="8"/>
  <c r="J26" s="1"/>
  <c r="E26"/>
  <c r="A42"/>
  <c r="D41"/>
  <c r="B41"/>
  <c r="F25" i="6"/>
  <c r="E25"/>
  <c r="H27" i="10" l="1"/>
  <c r="J27" s="1"/>
  <c r="E27"/>
  <c r="A43"/>
  <c r="D42"/>
  <c r="B42"/>
  <c r="E29" i="9"/>
  <c r="F29"/>
  <c r="F26" i="8"/>
  <c r="G26" s="1"/>
  <c r="I26" s="1"/>
  <c r="C27" s="1"/>
  <c r="D42"/>
  <c r="A43"/>
  <c r="B42"/>
  <c r="E26" i="6"/>
  <c r="F26"/>
  <c r="B43" i="10" l="1"/>
  <c r="A44"/>
  <c r="D43"/>
  <c r="F27"/>
  <c r="G27" s="1"/>
  <c r="I27" s="1"/>
  <c r="C28" s="1"/>
  <c r="E30" i="9"/>
  <c r="F30"/>
  <c r="E27" i="8"/>
  <c r="H27"/>
  <c r="J27" s="1"/>
  <c r="D43"/>
  <c r="A44"/>
  <c r="B43"/>
  <c r="F27" i="6"/>
  <c r="E27"/>
  <c r="H28" i="10" l="1"/>
  <c r="J28" s="1"/>
  <c r="E28"/>
  <c r="A45"/>
  <c r="D44"/>
  <c r="B44"/>
  <c r="F31" i="9"/>
  <c r="E31"/>
  <c r="F27" i="8"/>
  <c r="G27" s="1"/>
  <c r="I27" s="1"/>
  <c r="C28" s="1"/>
  <c r="A45"/>
  <c r="B44"/>
  <c r="D44"/>
  <c r="F28" i="6"/>
  <c r="E28"/>
  <c r="F28" i="10" l="1"/>
  <c r="G28" s="1"/>
  <c r="I28" s="1"/>
  <c r="C29" s="1"/>
  <c r="B45"/>
  <c r="A46"/>
  <c r="D45"/>
  <c r="E32" i="9"/>
  <c r="F32"/>
  <c r="E28" i="8"/>
  <c r="H28"/>
  <c r="J28" s="1"/>
  <c r="D45"/>
  <c r="A46"/>
  <c r="B45"/>
  <c r="F29" i="6"/>
  <c r="E29"/>
  <c r="H29" i="10" l="1"/>
  <c r="J29" s="1"/>
  <c r="E29"/>
  <c r="A47"/>
  <c r="D46"/>
  <c r="B46"/>
  <c r="E33" i="9"/>
  <c r="F33"/>
  <c r="A47" i="8"/>
  <c r="B46"/>
  <c r="D46"/>
  <c r="F28"/>
  <c r="G28" s="1"/>
  <c r="I28" s="1"/>
  <c r="C29" s="1"/>
  <c r="E30" i="6"/>
  <c r="F30"/>
  <c r="F29" i="10" l="1"/>
  <c r="G29" s="1"/>
  <c r="I29" s="1"/>
  <c r="C30" s="1"/>
  <c r="B47"/>
  <c r="A48"/>
  <c r="D47"/>
  <c r="E34" i="9"/>
  <c r="F34"/>
  <c r="E29" i="8"/>
  <c r="H29"/>
  <c r="J29" s="1"/>
  <c r="A48"/>
  <c r="D47"/>
  <c r="B47"/>
  <c r="F31" i="6"/>
  <c r="E31"/>
  <c r="H30" i="10" l="1"/>
  <c r="J30" s="1"/>
  <c r="E30"/>
  <c r="A49"/>
  <c r="D48"/>
  <c r="B48"/>
  <c r="F35" i="9"/>
  <c r="E35"/>
  <c r="A49" i="8"/>
  <c r="D48"/>
  <c r="B48"/>
  <c r="F29"/>
  <c r="G29" s="1"/>
  <c r="I29" s="1"/>
  <c r="C30" s="1"/>
  <c r="F32" i="6"/>
  <c r="E32"/>
  <c r="B49" i="10" l="1"/>
  <c r="A50"/>
  <c r="D49"/>
  <c r="F30"/>
  <c r="G30" s="1"/>
  <c r="I30" s="1"/>
  <c r="C31" s="1"/>
  <c r="E36" i="9"/>
  <c r="F36"/>
  <c r="E30" i="8"/>
  <c r="H30"/>
  <c r="J30" s="1"/>
  <c r="A50"/>
  <c r="D49"/>
  <c r="B49"/>
  <c r="F33" i="6"/>
  <c r="E33"/>
  <c r="A51" i="10" l="1"/>
  <c r="D50"/>
  <c r="B50"/>
  <c r="H31"/>
  <c r="J31" s="1"/>
  <c r="E31"/>
  <c r="E37" i="9"/>
  <c r="F37"/>
  <c r="A51" i="8"/>
  <c r="D50"/>
  <c r="B50"/>
  <c r="F30"/>
  <c r="G30" s="1"/>
  <c r="I30" s="1"/>
  <c r="C31" s="1"/>
  <c r="E34" i="6"/>
  <c r="F34"/>
  <c r="F31" i="10" l="1"/>
  <c r="G31" s="1"/>
  <c r="I31" s="1"/>
  <c r="C32" s="1"/>
  <c r="B51"/>
  <c r="A52"/>
  <c r="D51"/>
  <c r="E38" i="9"/>
  <c r="F38"/>
  <c r="E31" i="8"/>
  <c r="H31"/>
  <c r="J31" s="1"/>
  <c r="D51"/>
  <c r="A52"/>
  <c r="B51"/>
  <c r="F35" i="6"/>
  <c r="E35"/>
  <c r="A53" i="10" l="1"/>
  <c r="D52"/>
  <c r="B52"/>
  <c r="H32"/>
  <c r="J32" s="1"/>
  <c r="E32"/>
  <c r="F39" i="9"/>
  <c r="E39"/>
  <c r="F31" i="8"/>
  <c r="G31" s="1"/>
  <c r="I31" s="1"/>
  <c r="C32" s="1"/>
  <c r="A53"/>
  <c r="D52"/>
  <c r="B52"/>
  <c r="F36" i="6"/>
  <c r="E36"/>
  <c r="F32" i="10" l="1"/>
  <c r="G32" s="1"/>
  <c r="I32" s="1"/>
  <c r="C33" s="1"/>
  <c r="B53"/>
  <c r="A54"/>
  <c r="D53"/>
  <c r="E40" i="9"/>
  <c r="F40"/>
  <c r="E32" i="8"/>
  <c r="H32"/>
  <c r="J32" s="1"/>
  <c r="D53"/>
  <c r="A54"/>
  <c r="B53"/>
  <c r="F37" i="6"/>
  <c r="E37"/>
  <c r="A55" i="10" l="1"/>
  <c r="D54"/>
  <c r="B54"/>
  <c r="H33"/>
  <c r="J33" s="1"/>
  <c r="E33"/>
  <c r="E41" i="9"/>
  <c r="F41"/>
  <c r="A55" i="8"/>
  <c r="B54"/>
  <c r="D54"/>
  <c r="F32"/>
  <c r="G32" s="1"/>
  <c r="I32" s="1"/>
  <c r="C33" s="1"/>
  <c r="E38" i="6"/>
  <c r="F38"/>
  <c r="F33" i="10" l="1"/>
  <c r="G33" s="1"/>
  <c r="I33" s="1"/>
  <c r="C34" s="1"/>
  <c r="B55"/>
  <c r="A56"/>
  <c r="D55"/>
  <c r="E42" i="9"/>
  <c r="F42"/>
  <c r="E33" i="8"/>
  <c r="H33"/>
  <c r="J33" s="1"/>
  <c r="A56"/>
  <c r="D55"/>
  <c r="B55"/>
  <c r="F39" i="6"/>
  <c r="E39"/>
  <c r="H34" i="10" l="1"/>
  <c r="J34" s="1"/>
  <c r="E34"/>
  <c r="A57"/>
  <c r="D56"/>
  <c r="B56"/>
  <c r="F43" i="9"/>
  <c r="E43"/>
  <c r="A57" i="8"/>
  <c r="B56"/>
  <c r="D56"/>
  <c r="F33"/>
  <c r="G33" s="1"/>
  <c r="I33" s="1"/>
  <c r="C34" s="1"/>
  <c r="F40" i="6"/>
  <c r="E40"/>
  <c r="F34" i="10" l="1"/>
  <c r="G34" s="1"/>
  <c r="I34" s="1"/>
  <c r="C35" s="1"/>
  <c r="B57"/>
  <c r="A58"/>
  <c r="D57"/>
  <c r="E44" i="9"/>
  <c r="F44"/>
  <c r="E34" i="8"/>
  <c r="H34"/>
  <c r="J34" s="1"/>
  <c r="D57"/>
  <c r="A58"/>
  <c r="B57"/>
  <c r="F41" i="6"/>
  <c r="E41"/>
  <c r="H35" i="10" l="1"/>
  <c r="J35" s="1"/>
  <c r="E35"/>
  <c r="A59"/>
  <c r="D58"/>
  <c r="B58"/>
  <c r="E45" i="9"/>
  <c r="F45"/>
  <c r="A59" i="8"/>
  <c r="D58"/>
  <c r="B58"/>
  <c r="F34"/>
  <c r="G34" s="1"/>
  <c r="I34" s="1"/>
  <c r="C35" s="1"/>
  <c r="E42" i="6"/>
  <c r="F42"/>
  <c r="F35" i="10" l="1"/>
  <c r="G35" s="1"/>
  <c r="I35" s="1"/>
  <c r="C36" s="1"/>
  <c r="B59"/>
  <c r="A60"/>
  <c r="D59"/>
  <c r="E46" i="9"/>
  <c r="F46"/>
  <c r="H35" i="8"/>
  <c r="J35" s="1"/>
  <c r="E35"/>
  <c r="A60"/>
  <c r="B59"/>
  <c r="D59"/>
  <c r="F43" i="6"/>
  <c r="E43"/>
  <c r="E36" i="10" l="1"/>
  <c r="H36"/>
  <c r="J36" s="1"/>
  <c r="A61"/>
  <c r="D60"/>
  <c r="B60"/>
  <c r="F47" i="9"/>
  <c r="E47"/>
  <c r="F35" i="8"/>
  <c r="G35" s="1"/>
  <c r="I35" s="1"/>
  <c r="C36" s="1"/>
  <c r="B60"/>
  <c r="A61"/>
  <c r="D60"/>
  <c r="E44" i="6"/>
  <c r="F44"/>
  <c r="F36" i="10" l="1"/>
  <c r="G36" s="1"/>
  <c r="I36" s="1"/>
  <c r="C37" s="1"/>
  <c r="B61"/>
  <c r="A62"/>
  <c r="D61"/>
  <c r="E48" i="9"/>
  <c r="F48"/>
  <c r="E36" i="8"/>
  <c r="H36"/>
  <c r="J36" s="1"/>
  <c r="A62"/>
  <c r="D61"/>
  <c r="B61"/>
  <c r="F45" i="6"/>
  <c r="E45"/>
  <c r="H37" i="10" l="1"/>
  <c r="J37" s="1"/>
  <c r="E37"/>
  <c r="A63"/>
  <c r="D62"/>
  <c r="B62"/>
  <c r="E49" i="9"/>
  <c r="F49"/>
  <c r="A63" i="8"/>
  <c r="D62"/>
  <c r="B62"/>
  <c r="F36"/>
  <c r="G36" s="1"/>
  <c r="I36" s="1"/>
  <c r="C37" s="1"/>
  <c r="E46" i="6"/>
  <c r="F46"/>
  <c r="B63" i="10" l="1"/>
  <c r="A64"/>
  <c r="D63"/>
  <c r="F37"/>
  <c r="G37" s="1"/>
  <c r="I37" s="1"/>
  <c r="C38" s="1"/>
  <c r="E50" i="9"/>
  <c r="F50"/>
  <c r="E37" i="8"/>
  <c r="H37"/>
  <c r="J37" s="1"/>
  <c r="B63"/>
  <c r="A64"/>
  <c r="D63"/>
  <c r="F47" i="6"/>
  <c r="E47"/>
  <c r="H38" i="10" l="1"/>
  <c r="J38" s="1"/>
  <c r="E38"/>
  <c r="A65"/>
  <c r="D64"/>
  <c r="B64"/>
  <c r="F51" i="9"/>
  <c r="E51"/>
  <c r="D64" i="8"/>
  <c r="A65"/>
  <c r="B64"/>
  <c r="F37"/>
  <c r="G37" s="1"/>
  <c r="I37" s="1"/>
  <c r="C38" s="1"/>
  <c r="F48" i="6"/>
  <c r="E48"/>
  <c r="F38" i="10" l="1"/>
  <c r="G38" s="1"/>
  <c r="I38" s="1"/>
  <c r="C39" s="1"/>
  <c r="B65"/>
  <c r="A66"/>
  <c r="D65"/>
  <c r="E52" i="9"/>
  <c r="F52"/>
  <c r="E38" i="8"/>
  <c r="H38"/>
  <c r="J38" s="1"/>
  <c r="B65"/>
  <c r="A66"/>
  <c r="D65"/>
  <c r="F49" i="6"/>
  <c r="E49"/>
  <c r="H39" i="10" l="1"/>
  <c r="J39" s="1"/>
  <c r="E39"/>
  <c r="A67"/>
  <c r="D66"/>
  <c r="B66"/>
  <c r="E53" i="9"/>
  <c r="F53"/>
  <c r="A67" i="8"/>
  <c r="D66"/>
  <c r="B66"/>
  <c r="F38"/>
  <c r="G38" s="1"/>
  <c r="I38" s="1"/>
  <c r="C39" s="1"/>
  <c r="E50" i="6"/>
  <c r="F50"/>
  <c r="F39" i="10" l="1"/>
  <c r="G39" s="1"/>
  <c r="I39" s="1"/>
  <c r="C40" s="1"/>
  <c r="B67"/>
  <c r="A68"/>
  <c r="D67"/>
  <c r="E54" i="9"/>
  <c r="F54"/>
  <c r="A68" i="8"/>
  <c r="D67"/>
  <c r="B67"/>
  <c r="H39"/>
  <c r="J39" s="1"/>
  <c r="E39"/>
  <c r="F51" i="6"/>
  <c r="E51"/>
  <c r="H40" i="10" l="1"/>
  <c r="J40" s="1"/>
  <c r="E40"/>
  <c r="A69"/>
  <c r="D68"/>
  <c r="B68"/>
  <c r="F55" i="9"/>
  <c r="E55"/>
  <c r="D68" i="8"/>
  <c r="A69"/>
  <c r="B68"/>
  <c r="F39"/>
  <c r="G39" s="1"/>
  <c r="I39" s="1"/>
  <c r="C40" s="1"/>
  <c r="E52" i="6"/>
  <c r="F52"/>
  <c r="F40" i="10" l="1"/>
  <c r="G40" s="1"/>
  <c r="I40" s="1"/>
  <c r="C41" s="1"/>
  <c r="B69"/>
  <c r="A70"/>
  <c r="D69"/>
  <c r="E56" i="9"/>
  <c r="F56"/>
  <c r="H40" i="8"/>
  <c r="J40" s="1"/>
  <c r="E40"/>
  <c r="B69"/>
  <c r="A70"/>
  <c r="D69"/>
  <c r="F53" i="6"/>
  <c r="E53"/>
  <c r="H41" i="10" l="1"/>
  <c r="J41" s="1"/>
  <c r="E41"/>
  <c r="A71"/>
  <c r="D70"/>
  <c r="B70"/>
  <c r="E57" i="9"/>
  <c r="F57"/>
  <c r="F40" i="8"/>
  <c r="G40" s="1"/>
  <c r="I40" s="1"/>
  <c r="C41" s="1"/>
  <c r="A71"/>
  <c r="D70"/>
  <c r="B70"/>
  <c r="E54" i="6"/>
  <c r="F54"/>
  <c r="F41" i="10" l="1"/>
  <c r="G41" s="1"/>
  <c r="I41" s="1"/>
  <c r="C42" s="1"/>
  <c r="B71"/>
  <c r="A72"/>
  <c r="D71"/>
  <c r="E58" i="9"/>
  <c r="F58"/>
  <c r="E41" i="8"/>
  <c r="H41"/>
  <c r="J41" s="1"/>
  <c r="A72"/>
  <c r="B71"/>
  <c r="D71"/>
  <c r="F55" i="6"/>
  <c r="E55"/>
  <c r="H42" i="10" l="1"/>
  <c r="J42" s="1"/>
  <c r="E42"/>
  <c r="A73"/>
  <c r="D72"/>
  <c r="B72"/>
  <c r="F59" i="9"/>
  <c r="E59"/>
  <c r="A73" i="8"/>
  <c r="B72"/>
  <c r="D72"/>
  <c r="F41"/>
  <c r="G41" s="1"/>
  <c r="I41" s="1"/>
  <c r="C42" s="1"/>
  <c r="F56" i="6"/>
  <c r="E56"/>
  <c r="B73" i="10" l="1"/>
  <c r="A74"/>
  <c r="D73"/>
  <c r="F42"/>
  <c r="G42" s="1"/>
  <c r="I42" s="1"/>
  <c r="C43" s="1"/>
  <c r="E60" i="9"/>
  <c r="F60"/>
  <c r="E42" i="8"/>
  <c r="H42"/>
  <c r="J42" s="1"/>
  <c r="A74"/>
  <c r="D73"/>
  <c r="B73"/>
  <c r="F57" i="6"/>
  <c r="E57"/>
  <c r="H43" i="10" l="1"/>
  <c r="J43" s="1"/>
  <c r="E43"/>
  <c r="A75"/>
  <c r="D74"/>
  <c r="B74"/>
  <c r="E61" i="9"/>
  <c r="F61"/>
  <c r="A75" i="8"/>
  <c r="B74"/>
  <c r="D74"/>
  <c r="F42"/>
  <c r="G42" s="1"/>
  <c r="I42" s="1"/>
  <c r="C43" s="1"/>
  <c r="E58" i="6"/>
  <c r="F58"/>
  <c r="F43" i="10" l="1"/>
  <c r="G43" s="1"/>
  <c r="I43" s="1"/>
  <c r="C44" s="1"/>
  <c r="B75"/>
  <c r="A76"/>
  <c r="D75"/>
  <c r="E62" i="9"/>
  <c r="F62"/>
  <c r="E43" i="8"/>
  <c r="H43"/>
  <c r="J43" s="1"/>
  <c r="A76"/>
  <c r="D75"/>
  <c r="B75"/>
  <c r="F59" i="6"/>
  <c r="E59"/>
  <c r="H44" i="10" l="1"/>
  <c r="J44" s="1"/>
  <c r="E44"/>
  <c r="A77"/>
  <c r="D76"/>
  <c r="B76"/>
  <c r="F63" i="9"/>
  <c r="E63"/>
  <c r="D76" i="8"/>
  <c r="A77"/>
  <c r="B76"/>
  <c r="F43"/>
  <c r="G43" s="1"/>
  <c r="I43" s="1"/>
  <c r="C44" s="1"/>
  <c r="E60" i="6"/>
  <c r="F60"/>
  <c r="F44" i="10" l="1"/>
  <c r="G44" s="1"/>
  <c r="I44" s="1"/>
  <c r="C45" s="1"/>
  <c r="B77"/>
  <c r="A78"/>
  <c r="D77"/>
  <c r="E64" i="9"/>
  <c r="F64"/>
  <c r="H44" i="8"/>
  <c r="J44" s="1"/>
  <c r="E44"/>
  <c r="B77"/>
  <c r="A78"/>
  <c r="D77"/>
  <c r="F61" i="6"/>
  <c r="E61"/>
  <c r="H45" i="10" l="1"/>
  <c r="J45" s="1"/>
  <c r="E45"/>
  <c r="A79"/>
  <c r="D78"/>
  <c r="B78"/>
  <c r="E65" i="9"/>
  <c r="F65"/>
  <c r="F44" i="8"/>
  <c r="G44" s="1"/>
  <c r="I44" s="1"/>
  <c r="C45" s="1"/>
  <c r="A79"/>
  <c r="D78"/>
  <c r="B78"/>
  <c r="E62" i="6"/>
  <c r="F62"/>
  <c r="B79" i="10" l="1"/>
  <c r="A80"/>
  <c r="D79"/>
  <c r="F45"/>
  <c r="G45" s="1"/>
  <c r="I45" s="1"/>
  <c r="C46" s="1"/>
  <c r="E66" i="9"/>
  <c r="F66"/>
  <c r="E45" i="8"/>
  <c r="H45"/>
  <c r="J45" s="1"/>
  <c r="A80"/>
  <c r="B79"/>
  <c r="D79"/>
  <c r="F63" i="6"/>
  <c r="E63"/>
  <c r="A81" i="10" l="1"/>
  <c r="D80"/>
  <c r="B80"/>
  <c r="H46"/>
  <c r="J46" s="1"/>
  <c r="E46"/>
  <c r="F67" i="9"/>
  <c r="E67"/>
  <c r="F45" i="8"/>
  <c r="G45" s="1"/>
  <c r="I45" s="1"/>
  <c r="C46" s="1"/>
  <c r="A81"/>
  <c r="B80"/>
  <c r="D80"/>
  <c r="E64" i="6"/>
  <c r="F64"/>
  <c r="F46" i="10" l="1"/>
  <c r="G46" s="1"/>
  <c r="I46" s="1"/>
  <c r="C47" s="1"/>
  <c r="B81"/>
  <c r="A82"/>
  <c r="D81"/>
  <c r="E68" i="9"/>
  <c r="F68"/>
  <c r="H46" i="8"/>
  <c r="J46" s="1"/>
  <c r="E46"/>
  <c r="A82"/>
  <c r="B81"/>
  <c r="D81"/>
  <c r="E65" i="6"/>
  <c r="F65"/>
  <c r="H47" i="10" l="1"/>
  <c r="J47" s="1"/>
  <c r="E47"/>
  <c r="A83"/>
  <c r="D82"/>
  <c r="B82"/>
  <c r="E69" i="9"/>
  <c r="F69"/>
  <c r="A83" i="8"/>
  <c r="B82"/>
  <c r="D82"/>
  <c r="F46"/>
  <c r="G46" s="1"/>
  <c r="I46" s="1"/>
  <c r="C47" s="1"/>
  <c r="F66" i="6"/>
  <c r="E66"/>
  <c r="F47" i="10" l="1"/>
  <c r="G47" s="1"/>
  <c r="I47" s="1"/>
  <c r="C48" s="1"/>
  <c r="B83"/>
  <c r="A84"/>
  <c r="D83"/>
  <c r="E70" i="9"/>
  <c r="F70"/>
  <c r="E47" i="8"/>
  <c r="H47"/>
  <c r="J47" s="1"/>
  <c r="D83"/>
  <c r="A84"/>
  <c r="B83"/>
  <c r="E67" i="6"/>
  <c r="F67"/>
  <c r="H48" i="10" l="1"/>
  <c r="J48" s="1"/>
  <c r="E48"/>
  <c r="A85"/>
  <c r="D84"/>
  <c r="B84"/>
  <c r="F71" i="9"/>
  <c r="E71"/>
  <c r="D84" i="8"/>
  <c r="A85"/>
  <c r="B84"/>
  <c r="F47"/>
  <c r="G47" s="1"/>
  <c r="I47" s="1"/>
  <c r="C48" s="1"/>
  <c r="F68" i="6"/>
  <c r="E68"/>
  <c r="B85" i="10" l="1"/>
  <c r="A86"/>
  <c r="D85"/>
  <c r="F48"/>
  <c r="G48" s="1"/>
  <c r="I48" s="1"/>
  <c r="C49" s="1"/>
  <c r="E72" i="9"/>
  <c r="F72"/>
  <c r="H48" i="8"/>
  <c r="J48" s="1"/>
  <c r="E48"/>
  <c r="A86"/>
  <c r="D85"/>
  <c r="B85"/>
  <c r="E69" i="6"/>
  <c r="F69"/>
  <c r="H49" i="10" l="1"/>
  <c r="J49" s="1"/>
  <c r="E49"/>
  <c r="A87"/>
  <c r="D86"/>
  <c r="B86"/>
  <c r="E73" i="9"/>
  <c r="F73"/>
  <c r="A87" i="8"/>
  <c r="B86"/>
  <c r="D86"/>
  <c r="F48"/>
  <c r="G48" s="1"/>
  <c r="I48" s="1"/>
  <c r="C49" s="1"/>
  <c r="F70" i="6"/>
  <c r="E70"/>
  <c r="F49" i="10" l="1"/>
  <c r="G49" s="1"/>
  <c r="I49" s="1"/>
  <c r="C50" s="1"/>
  <c r="B87"/>
  <c r="A88"/>
  <c r="D87"/>
  <c r="E74" i="9"/>
  <c r="F74"/>
  <c r="H49" i="8"/>
  <c r="J49" s="1"/>
  <c r="E49"/>
  <c r="B87"/>
  <c r="A88"/>
  <c r="D87"/>
  <c r="E71" i="6"/>
  <c r="F71"/>
  <c r="A89" i="10" l="1"/>
  <c r="D88"/>
  <c r="B88"/>
  <c r="H50"/>
  <c r="J50" s="1"/>
  <c r="E50"/>
  <c r="F75" i="9"/>
  <c r="E75"/>
  <c r="F49" i="8"/>
  <c r="G49" s="1"/>
  <c r="I49" s="1"/>
  <c r="C50" s="1"/>
  <c r="A89"/>
  <c r="D88"/>
  <c r="B88"/>
  <c r="F72" i="6"/>
  <c r="E72"/>
  <c r="B89" i="10" l="1"/>
  <c r="A90"/>
  <c r="D89"/>
  <c r="F50"/>
  <c r="G50" s="1"/>
  <c r="I50" s="1"/>
  <c r="C51" s="1"/>
  <c r="E76" i="9"/>
  <c r="F76"/>
  <c r="H50" i="8"/>
  <c r="J50" s="1"/>
  <c r="E50"/>
  <c r="A90"/>
  <c r="B89"/>
  <c r="D89"/>
  <c r="F73" i="6"/>
  <c r="E73"/>
  <c r="H51" i="10" l="1"/>
  <c r="J51" s="1"/>
  <c r="E51"/>
  <c r="A91"/>
  <c r="D90"/>
  <c r="B90"/>
  <c r="E77" i="9"/>
  <c r="F77"/>
  <c r="A91" i="8"/>
  <c r="D90"/>
  <c r="B90"/>
  <c r="F50"/>
  <c r="G50" s="1"/>
  <c r="I50" s="1"/>
  <c r="C51" s="1"/>
  <c r="F74" i="6"/>
  <c r="E74"/>
  <c r="B91" i="10" l="1"/>
  <c r="A92"/>
  <c r="D91"/>
  <c r="F51"/>
  <c r="G51" s="1"/>
  <c r="I51" s="1"/>
  <c r="C52" s="1"/>
  <c r="E78" i="9"/>
  <c r="F78"/>
  <c r="A92" i="8"/>
  <c r="B91"/>
  <c r="D91"/>
  <c r="E51"/>
  <c r="H51"/>
  <c r="J51" s="1"/>
  <c r="E75" i="6"/>
  <c r="F75"/>
  <c r="H52" i="10" l="1"/>
  <c r="J52" s="1"/>
  <c r="E52"/>
  <c r="A93"/>
  <c r="D92"/>
  <c r="B92"/>
  <c r="F79" i="9"/>
  <c r="E79"/>
  <c r="A93" i="8"/>
  <c r="D92"/>
  <c r="B92"/>
  <c r="F51"/>
  <c r="G51" s="1"/>
  <c r="I51" s="1"/>
  <c r="C52" s="1"/>
  <c r="F76" i="6"/>
  <c r="E76"/>
  <c r="F52" i="10" l="1"/>
  <c r="G52" s="1"/>
  <c r="I52" s="1"/>
  <c r="C53" s="1"/>
  <c r="B93"/>
  <c r="A94"/>
  <c r="D93"/>
  <c r="E80" i="9"/>
  <c r="F80"/>
  <c r="H52" i="8"/>
  <c r="J52" s="1"/>
  <c r="E52"/>
  <c r="A94"/>
  <c r="B93"/>
  <c r="D93"/>
  <c r="F77" i="6"/>
  <c r="E77"/>
  <c r="H53" i="10" l="1"/>
  <c r="J53" s="1"/>
  <c r="E53"/>
  <c r="A95"/>
  <c r="D94"/>
  <c r="B94"/>
  <c r="E81" i="9"/>
  <c r="F81"/>
  <c r="A95" i="8"/>
  <c r="D94"/>
  <c r="B94"/>
  <c r="F52"/>
  <c r="G52" s="1"/>
  <c r="I52" s="1"/>
  <c r="C53" s="1"/>
  <c r="F78" i="6"/>
  <c r="E78"/>
  <c r="F53" i="10" l="1"/>
  <c r="G53" s="1"/>
  <c r="I53" s="1"/>
  <c r="C54" s="1"/>
  <c r="B95"/>
  <c r="A96"/>
  <c r="D95"/>
  <c r="E82" i="9"/>
  <c r="F82"/>
  <c r="E53" i="8"/>
  <c r="H53"/>
  <c r="J53" s="1"/>
  <c r="A96"/>
  <c r="B95"/>
  <c r="D95"/>
  <c r="E79" i="6"/>
  <c r="F79"/>
  <c r="H54" i="10" l="1"/>
  <c r="J54" s="1"/>
  <c r="E54"/>
  <c r="A97"/>
  <c r="D96"/>
  <c r="B96"/>
  <c r="F83" i="9"/>
  <c r="E83"/>
  <c r="F53" i="8"/>
  <c r="G53" s="1"/>
  <c r="I53" s="1"/>
  <c r="C54" s="1"/>
  <c r="A97"/>
  <c r="B96"/>
  <c r="D96"/>
  <c r="F80" i="6"/>
  <c r="E80"/>
  <c r="B97" i="10" l="1"/>
  <c r="A98"/>
  <c r="D97"/>
  <c r="F54"/>
  <c r="G54" s="1"/>
  <c r="I54" s="1"/>
  <c r="C55" s="1"/>
  <c r="E84" i="9"/>
  <c r="F84"/>
  <c r="A98" i="8"/>
  <c r="B97"/>
  <c r="D97"/>
  <c r="H54"/>
  <c r="J54" s="1"/>
  <c r="E54"/>
  <c r="F81" i="6"/>
  <c r="E81"/>
  <c r="H55" i="10" l="1"/>
  <c r="J55" s="1"/>
  <c r="E55"/>
  <c r="A99"/>
  <c r="D98"/>
  <c r="B98"/>
  <c r="E85" i="9"/>
  <c r="F85"/>
  <c r="A99" i="8"/>
  <c r="D98"/>
  <c r="B98"/>
  <c r="F54"/>
  <c r="G54" s="1"/>
  <c r="I54" s="1"/>
  <c r="C55" s="1"/>
  <c r="F82" i="6"/>
  <c r="E82"/>
  <c r="F55" i="10" l="1"/>
  <c r="G55" s="1"/>
  <c r="I55" s="1"/>
  <c r="C56" s="1"/>
  <c r="B99"/>
  <c r="A100"/>
  <c r="D99"/>
  <c r="E86" i="9"/>
  <c r="F86"/>
  <c r="H55" i="8"/>
  <c r="J55" s="1"/>
  <c r="E55"/>
  <c r="A100"/>
  <c r="D99"/>
  <c r="B99"/>
  <c r="E83" i="6"/>
  <c r="F83"/>
  <c r="H56" i="10" l="1"/>
  <c r="J56" s="1"/>
  <c r="E56"/>
  <c r="A101"/>
  <c r="D100"/>
  <c r="B100"/>
  <c r="F87" i="9"/>
  <c r="E87"/>
  <c r="F55" i="8"/>
  <c r="G55" s="1"/>
  <c r="I55" s="1"/>
  <c r="C56" s="1"/>
  <c r="A101"/>
  <c r="D100"/>
  <c r="B100"/>
  <c r="F84" i="6"/>
  <c r="E84"/>
  <c r="F56" i="10" l="1"/>
  <c r="G56" s="1"/>
  <c r="I56" s="1"/>
  <c r="C57" s="1"/>
  <c r="B101"/>
  <c r="A102"/>
  <c r="D101"/>
  <c r="E88" i="9"/>
  <c r="F88"/>
  <c r="H56" i="8"/>
  <c r="J56" s="1"/>
  <c r="E56"/>
  <c r="A102"/>
  <c r="D101"/>
  <c r="B101"/>
  <c r="F85" i="6"/>
  <c r="E85"/>
  <c r="H57" i="10" l="1"/>
  <c r="J57" s="1"/>
  <c r="E57"/>
  <c r="A103"/>
  <c r="D102"/>
  <c r="B102"/>
  <c r="E89" i="9"/>
  <c r="F89"/>
  <c r="F56" i="8"/>
  <c r="G56" s="1"/>
  <c r="I56" s="1"/>
  <c r="C57" s="1"/>
  <c r="A103"/>
  <c r="B102"/>
  <c r="D102"/>
  <c r="F86" i="6"/>
  <c r="E86"/>
  <c r="B103" i="10" l="1"/>
  <c r="A104"/>
  <c r="D103"/>
  <c r="F57"/>
  <c r="G57" s="1"/>
  <c r="I57" s="1"/>
  <c r="C58" s="1"/>
  <c r="E90" i="9"/>
  <c r="F90"/>
  <c r="E57" i="8"/>
  <c r="H57"/>
  <c r="J57" s="1"/>
  <c r="A104"/>
  <c r="B103"/>
  <c r="D103"/>
  <c r="E87" i="6"/>
  <c r="F87"/>
  <c r="H58" i="10" l="1"/>
  <c r="J58" s="1"/>
  <c r="E58"/>
  <c r="A105"/>
  <c r="D104"/>
  <c r="B104"/>
  <c r="F91" i="9"/>
  <c r="E91"/>
  <c r="A105" i="8"/>
  <c r="D104"/>
  <c r="B104"/>
  <c r="F57"/>
  <c r="G57" s="1"/>
  <c r="I57" s="1"/>
  <c r="C58" s="1"/>
  <c r="F88" i="6"/>
  <c r="E88"/>
  <c r="F58" i="10" l="1"/>
  <c r="G58" s="1"/>
  <c r="I58" s="1"/>
  <c r="C59" s="1"/>
  <c r="B105"/>
  <c r="A106"/>
  <c r="D105"/>
  <c r="E92" i="9"/>
  <c r="F92"/>
  <c r="H58" i="8"/>
  <c r="J58" s="1"/>
  <c r="E58"/>
  <c r="A106"/>
  <c r="B105"/>
  <c r="D105"/>
  <c r="F89" i="6"/>
  <c r="E89"/>
  <c r="H59" i="10" l="1"/>
  <c r="J59" s="1"/>
  <c r="E59"/>
  <c r="A107"/>
  <c r="D106"/>
  <c r="B106"/>
  <c r="E93" i="9"/>
  <c r="F93"/>
  <c r="F58" i="8"/>
  <c r="G58" s="1"/>
  <c r="I58" s="1"/>
  <c r="C59" s="1"/>
  <c r="A107"/>
  <c r="D106"/>
  <c r="B106"/>
  <c r="F90" i="6"/>
  <c r="E90"/>
  <c r="F59" i="10" l="1"/>
  <c r="G59" s="1"/>
  <c r="I59" s="1"/>
  <c r="C60" s="1"/>
  <c r="B107"/>
  <c r="A108"/>
  <c r="D107"/>
  <c r="E94" i="9"/>
  <c r="F94"/>
  <c r="E59" i="8"/>
  <c r="H59"/>
  <c r="J59" s="1"/>
  <c r="A108"/>
  <c r="D107"/>
  <c r="B107"/>
  <c r="E91" i="6"/>
  <c r="F91"/>
  <c r="H60" i="10" l="1"/>
  <c r="J60" s="1"/>
  <c r="E60"/>
  <c r="A109"/>
  <c r="D108"/>
  <c r="B108"/>
  <c r="F95" i="9"/>
  <c r="E95"/>
  <c r="D108" i="8"/>
  <c r="A109"/>
  <c r="B108"/>
  <c r="F59"/>
  <c r="G59" s="1"/>
  <c r="I59" s="1"/>
  <c r="C60" s="1"/>
  <c r="F92" i="6"/>
  <c r="E92"/>
  <c r="B109" i="10" l="1"/>
  <c r="A110"/>
  <c r="D109"/>
  <c r="F60"/>
  <c r="G60" s="1"/>
  <c r="I60" s="1"/>
  <c r="C61" s="1"/>
  <c r="E96" i="9"/>
  <c r="F96"/>
  <c r="H60" i="8"/>
  <c r="J60" s="1"/>
  <c r="E60"/>
  <c r="A110"/>
  <c r="B109"/>
  <c r="D109"/>
  <c r="F93" i="6"/>
  <c r="E93"/>
  <c r="H61" i="10" l="1"/>
  <c r="J61" s="1"/>
  <c r="E61"/>
  <c r="A111"/>
  <c r="D110"/>
  <c r="B110"/>
  <c r="E97" i="9"/>
  <c r="F97"/>
  <c r="A111" i="8"/>
  <c r="B110"/>
  <c r="D110"/>
  <c r="F60"/>
  <c r="G60" s="1"/>
  <c r="I60" s="1"/>
  <c r="C61" s="1"/>
  <c r="F94" i="6"/>
  <c r="E94"/>
  <c r="F61" i="10" l="1"/>
  <c r="G61" s="1"/>
  <c r="I61" s="1"/>
  <c r="C62" s="1"/>
  <c r="B111"/>
  <c r="A112"/>
  <c r="D111"/>
  <c r="E98" i="9"/>
  <c r="F98"/>
  <c r="H61" i="8"/>
  <c r="J61" s="1"/>
  <c r="E61"/>
  <c r="A112"/>
  <c r="B111"/>
  <c r="D111"/>
  <c r="E95" i="6"/>
  <c r="F95"/>
  <c r="H62" i="10" l="1"/>
  <c r="J62" s="1"/>
  <c r="E62"/>
  <c r="A113"/>
  <c r="D112"/>
  <c r="B112"/>
  <c r="F99" i="9"/>
  <c r="E99"/>
  <c r="A113" i="8"/>
  <c r="B112"/>
  <c r="D112"/>
  <c r="F61"/>
  <c r="G61" s="1"/>
  <c r="I61" s="1"/>
  <c r="C62" s="1"/>
  <c r="F96" i="6"/>
  <c r="E96"/>
  <c r="F62" i="10" l="1"/>
  <c r="G62" s="1"/>
  <c r="I62" s="1"/>
  <c r="C63" s="1"/>
  <c r="B113"/>
  <c r="A114"/>
  <c r="D113"/>
  <c r="E100" i="9"/>
  <c r="F100"/>
  <c r="A114" i="8"/>
  <c r="B113"/>
  <c r="D113"/>
  <c r="E62"/>
  <c r="H62"/>
  <c r="J62" s="1"/>
  <c r="F97" i="6"/>
  <c r="E97"/>
  <c r="H63" i="10" l="1"/>
  <c r="J63" s="1"/>
  <c r="E63"/>
  <c r="A115"/>
  <c r="D114"/>
  <c r="B114"/>
  <c r="E101" i="9"/>
  <c r="F101"/>
  <c r="D114" i="8"/>
  <c r="A115"/>
  <c r="B114"/>
  <c r="F62"/>
  <c r="G62" s="1"/>
  <c r="I62" s="1"/>
  <c r="C63" s="1"/>
  <c r="F98" i="6"/>
  <c r="E98"/>
  <c r="B115" i="10" l="1"/>
  <c r="A116"/>
  <c r="D115"/>
  <c r="F63"/>
  <c r="G63" s="1"/>
  <c r="I63" s="1"/>
  <c r="C64" s="1"/>
  <c r="E102" i="9"/>
  <c r="F102"/>
  <c r="B115" i="8"/>
  <c r="A116"/>
  <c r="D115"/>
  <c r="H63"/>
  <c r="J63" s="1"/>
  <c r="E63"/>
  <c r="E99" i="6"/>
  <c r="F99"/>
  <c r="H64" i="10" l="1"/>
  <c r="J64" s="1"/>
  <c r="E64"/>
  <c r="A117"/>
  <c r="D116"/>
  <c r="B116"/>
  <c r="F103" i="9"/>
  <c r="E103"/>
  <c r="F63" i="8"/>
  <c r="G63" s="1"/>
  <c r="I63" s="1"/>
  <c r="C64" s="1"/>
  <c r="A117"/>
  <c r="D116"/>
  <c r="B116"/>
  <c r="F100" i="6"/>
  <c r="E100"/>
  <c r="F64" i="10" l="1"/>
  <c r="G64" s="1"/>
  <c r="I64" s="1"/>
  <c r="C65" s="1"/>
  <c r="B117"/>
  <c r="A118"/>
  <c r="D117"/>
  <c r="E104" i="9"/>
  <c r="F104"/>
  <c r="A118" i="8"/>
  <c r="B117"/>
  <c r="D117"/>
  <c r="E64"/>
  <c r="H64"/>
  <c r="J64" s="1"/>
  <c r="F101" i="6"/>
  <c r="E101"/>
  <c r="H65" i="10" l="1"/>
  <c r="J65" s="1"/>
  <c r="E65"/>
  <c r="A119"/>
  <c r="D118"/>
  <c r="B118"/>
  <c r="E105" i="9"/>
  <c r="F105"/>
  <c r="F64" i="8"/>
  <c r="G64" s="1"/>
  <c r="I64" s="1"/>
  <c r="C65" s="1"/>
  <c r="A119"/>
  <c r="B118"/>
  <c r="D118"/>
  <c r="F102" i="6"/>
  <c r="E102"/>
  <c r="F65" i="10" l="1"/>
  <c r="G65" s="1"/>
  <c r="I65" s="1"/>
  <c r="C66" s="1"/>
  <c r="B119"/>
  <c r="A120"/>
  <c r="D119"/>
  <c r="E106" i="9"/>
  <c r="F106"/>
  <c r="H65" i="8"/>
  <c r="J65" s="1"/>
  <c r="E65"/>
  <c r="B119"/>
  <c r="A120"/>
  <c r="D119"/>
  <c r="E103" i="6"/>
  <c r="F103"/>
  <c r="H66" i="10" l="1"/>
  <c r="J66" s="1"/>
  <c r="E66"/>
  <c r="A121"/>
  <c r="D120"/>
  <c r="B120"/>
  <c r="F107" i="9"/>
  <c r="E107"/>
  <c r="F65" i="8"/>
  <c r="G65" s="1"/>
  <c r="I65" s="1"/>
  <c r="C66" s="1"/>
  <c r="A121"/>
  <c r="B120"/>
  <c r="D120"/>
  <c r="F104" i="6"/>
  <c r="E104"/>
  <c r="F66" i="10" l="1"/>
  <c r="G66" s="1"/>
  <c r="I66" s="1"/>
  <c r="C67" s="1"/>
  <c r="B121"/>
  <c r="A122"/>
  <c r="D121"/>
  <c r="E108" i="9"/>
  <c r="F108"/>
  <c r="H66" i="8"/>
  <c r="J66" s="1"/>
  <c r="E66"/>
  <c r="D121"/>
  <c r="A122"/>
  <c r="B121"/>
  <c r="F105" i="6"/>
  <c r="E105"/>
  <c r="H67" i="10" l="1"/>
  <c r="J67" s="1"/>
  <c r="E67"/>
  <c r="A123"/>
  <c r="D122"/>
  <c r="B122"/>
  <c r="E109" i="9"/>
  <c r="F109"/>
  <c r="F66" i="8"/>
  <c r="G66" s="1"/>
  <c r="I66" s="1"/>
  <c r="C67" s="1"/>
  <c r="A123"/>
  <c r="D122"/>
  <c r="B122"/>
  <c r="F106" i="6"/>
  <c r="E106"/>
  <c r="B123" i="10" l="1"/>
  <c r="A124"/>
  <c r="D123"/>
  <c r="F67"/>
  <c r="G67" s="1"/>
  <c r="I67"/>
  <c r="C68" s="1"/>
  <c r="E110" i="9"/>
  <c r="F110"/>
  <c r="E67" i="8"/>
  <c r="H67"/>
  <c r="J67" s="1"/>
  <c r="A124"/>
  <c r="D123"/>
  <c r="B123"/>
  <c r="E107" i="6"/>
  <c r="F107"/>
  <c r="A125" i="10" l="1"/>
  <c r="D124"/>
  <c r="B124"/>
  <c r="H68"/>
  <c r="J68" s="1"/>
  <c r="E68"/>
  <c r="F111" i="9"/>
  <c r="E111"/>
  <c r="A125" i="8"/>
  <c r="D124"/>
  <c r="B124"/>
  <c r="F67"/>
  <c r="G67" s="1"/>
  <c r="I67" s="1"/>
  <c r="C68" s="1"/>
  <c r="F108" i="6"/>
  <c r="E108"/>
  <c r="B125" i="10" l="1"/>
  <c r="A126"/>
  <c r="D125"/>
  <c r="F68"/>
  <c r="G68" s="1"/>
  <c r="I68"/>
  <c r="C69" s="1"/>
  <c r="E112" i="9"/>
  <c r="F112"/>
  <c r="E68" i="8"/>
  <c r="H68"/>
  <c r="J68" s="1"/>
  <c r="D125"/>
  <c r="A126"/>
  <c r="B125"/>
  <c r="F109" i="6"/>
  <c r="E109"/>
  <c r="A127" i="10" l="1"/>
  <c r="D126"/>
  <c r="B126"/>
  <c r="H69"/>
  <c r="J69" s="1"/>
  <c r="E69"/>
  <c r="E113" i="9"/>
  <c r="F113"/>
  <c r="A127" i="8"/>
  <c r="D126"/>
  <c r="B126"/>
  <c r="F68"/>
  <c r="G68" s="1"/>
  <c r="I68" s="1"/>
  <c r="C69" s="1"/>
  <c r="F110" i="6"/>
  <c r="E110"/>
  <c r="F69" i="10" l="1"/>
  <c r="G69" s="1"/>
  <c r="I69" s="1"/>
  <c r="C70" s="1"/>
  <c r="B127"/>
  <c r="A128"/>
  <c r="D127"/>
  <c r="E114" i="9"/>
  <c r="F114"/>
  <c r="H69" i="8"/>
  <c r="J69" s="1"/>
  <c r="E69"/>
  <c r="D127"/>
  <c r="A128"/>
  <c r="B127"/>
  <c r="E111" i="6"/>
  <c r="F111"/>
  <c r="H70" i="10" l="1"/>
  <c r="J70" s="1"/>
  <c r="E70"/>
  <c r="A129"/>
  <c r="D128"/>
  <c r="B128"/>
  <c r="F115" i="9"/>
  <c r="E115"/>
  <c r="B128" i="8"/>
  <c r="A129"/>
  <c r="D128"/>
  <c r="F69"/>
  <c r="G69" s="1"/>
  <c r="I69" s="1"/>
  <c r="C70" s="1"/>
  <c r="F112" i="6"/>
  <c r="E112"/>
  <c r="B129" i="10" l="1"/>
  <c r="A130"/>
  <c r="D129"/>
  <c r="F70"/>
  <c r="G70" s="1"/>
  <c r="I70" s="1"/>
  <c r="C71" s="1"/>
  <c r="E116" i="9"/>
  <c r="F116"/>
  <c r="H70" i="8"/>
  <c r="J70" s="1"/>
  <c r="E70"/>
  <c r="D129"/>
  <c r="A130"/>
  <c r="B129"/>
  <c r="F113" i="6"/>
  <c r="E113"/>
  <c r="H71" i="10" l="1"/>
  <c r="J71" s="1"/>
  <c r="E71"/>
  <c r="A131"/>
  <c r="D130"/>
  <c r="B130"/>
  <c r="E117" i="9"/>
  <c r="F117"/>
  <c r="F70" i="8"/>
  <c r="G70" s="1"/>
  <c r="I70" s="1"/>
  <c r="C71" s="1"/>
  <c r="A131"/>
  <c r="B130"/>
  <c r="D130"/>
  <c r="F114" i="6"/>
  <c r="E114"/>
  <c r="F71" i="10" l="1"/>
  <c r="G71" s="1"/>
  <c r="I71" s="1"/>
  <c r="C72" s="1"/>
  <c r="B131"/>
  <c r="A132"/>
  <c r="D131"/>
  <c r="E118" i="9"/>
  <c r="F118"/>
  <c r="A132" i="8"/>
  <c r="D131"/>
  <c r="B131"/>
  <c r="H71"/>
  <c r="J71" s="1"/>
  <c r="E71"/>
  <c r="E115" i="6"/>
  <c r="F115"/>
  <c r="H72" i="10" l="1"/>
  <c r="J72" s="1"/>
  <c r="E72"/>
  <c r="A133"/>
  <c r="D132"/>
  <c r="B132"/>
  <c r="F119" i="9"/>
  <c r="E119"/>
  <c r="A133" i="8"/>
  <c r="B132"/>
  <c r="D132"/>
  <c r="F71"/>
  <c r="G71" s="1"/>
  <c r="I71" s="1"/>
  <c r="C72" s="1"/>
  <c r="F116" i="6"/>
  <c r="E116"/>
  <c r="F72" i="10" l="1"/>
  <c r="G72" s="1"/>
  <c r="I72" s="1"/>
  <c r="C73" s="1"/>
  <c r="B133"/>
  <c r="A134"/>
  <c r="D133"/>
  <c r="E120" i="9"/>
  <c r="F120"/>
  <c r="H72" i="8"/>
  <c r="J72" s="1"/>
  <c r="E72"/>
  <c r="D133"/>
  <c r="A134"/>
  <c r="B133"/>
  <c r="F117" i="6"/>
  <c r="E117"/>
  <c r="H73" i="10" l="1"/>
  <c r="J73" s="1"/>
  <c r="E73"/>
  <c r="A135"/>
  <c r="D134"/>
  <c r="B134"/>
  <c r="E121" i="9"/>
  <c r="F121"/>
  <c r="F72" i="8"/>
  <c r="G72" s="1"/>
  <c r="I72" s="1"/>
  <c r="C73" s="1"/>
  <c r="A135"/>
  <c r="B134"/>
  <c r="D134"/>
  <c r="F118" i="6"/>
  <c r="E118"/>
  <c r="F73" i="10" l="1"/>
  <c r="G73" s="1"/>
  <c r="I73" s="1"/>
  <c r="C74" s="1"/>
  <c r="B135"/>
  <c r="A136"/>
  <c r="D135"/>
  <c r="E122" i="9"/>
  <c r="F122"/>
  <c r="H73" i="8"/>
  <c r="J73" s="1"/>
  <c r="E73"/>
  <c r="D135"/>
  <c r="A136"/>
  <c r="B135"/>
  <c r="E119" i="6"/>
  <c r="F119"/>
  <c r="H74" i="10" l="1"/>
  <c r="J74" s="1"/>
  <c r="E74"/>
  <c r="A137"/>
  <c r="D136"/>
  <c r="B136"/>
  <c r="F123" i="9"/>
  <c r="E123"/>
  <c r="F73" i="8"/>
  <c r="G73" s="1"/>
  <c r="I73" s="1"/>
  <c r="C74" s="1"/>
  <c r="B136"/>
  <c r="A137"/>
  <c r="D136"/>
  <c r="F120" i="6"/>
  <c r="E120"/>
  <c r="F74" i="10" l="1"/>
  <c r="G74" s="1"/>
  <c r="I74" s="1"/>
  <c r="C75" s="1"/>
  <c r="B137"/>
  <c r="A138"/>
  <c r="D137"/>
  <c r="E124" i="9"/>
  <c r="F124"/>
  <c r="E74" i="8"/>
  <c r="H74"/>
  <c r="J74" s="1"/>
  <c r="D137"/>
  <c r="A138"/>
  <c r="B137"/>
  <c r="F121" i="6"/>
  <c r="E121"/>
  <c r="H75" i="10" l="1"/>
  <c r="J75" s="1"/>
  <c r="E75"/>
  <c r="A139"/>
  <c r="D138"/>
  <c r="B138"/>
  <c r="E125" i="9"/>
  <c r="F125"/>
  <c r="F74" i="8"/>
  <c r="G74" s="1"/>
  <c r="I74" s="1"/>
  <c r="C75" s="1"/>
  <c r="A139"/>
  <c r="B138"/>
  <c r="D138"/>
  <c r="F122" i="6"/>
  <c r="E122"/>
  <c r="F75" i="10" l="1"/>
  <c r="G75" s="1"/>
  <c r="I75" s="1"/>
  <c r="C76" s="1"/>
  <c r="B139"/>
  <c r="A140"/>
  <c r="D139"/>
  <c r="E126" i="9"/>
  <c r="F126"/>
  <c r="E75" i="8"/>
  <c r="H75"/>
  <c r="J75" s="1"/>
  <c r="A140"/>
  <c r="D139"/>
  <c r="B139"/>
  <c r="E123" i="6"/>
  <c r="F123"/>
  <c r="H76" i="10" l="1"/>
  <c r="J76" s="1"/>
  <c r="E76"/>
  <c r="A141"/>
  <c r="D140"/>
  <c r="B140"/>
  <c r="F127" i="9"/>
  <c r="E127"/>
  <c r="A141" i="8"/>
  <c r="B140"/>
  <c r="D140"/>
  <c r="F75"/>
  <c r="G75" s="1"/>
  <c r="I75" s="1"/>
  <c r="C76" s="1"/>
  <c r="F124" i="6"/>
  <c r="E124"/>
  <c r="B141" i="10" l="1"/>
  <c r="A142"/>
  <c r="D141"/>
  <c r="F76"/>
  <c r="G76" s="1"/>
  <c r="I76" s="1"/>
  <c r="C77" s="1"/>
  <c r="E128" i="9"/>
  <c r="F128"/>
  <c r="E76" i="8"/>
  <c r="H76"/>
  <c r="J76" s="1"/>
  <c r="D141"/>
  <c r="A142"/>
  <c r="B141"/>
  <c r="F125" i="6"/>
  <c r="E125"/>
  <c r="H77" i="10" l="1"/>
  <c r="J77" s="1"/>
  <c r="E77"/>
  <c r="A143"/>
  <c r="D142"/>
  <c r="B142"/>
  <c r="E129" i="9"/>
  <c r="F129"/>
  <c r="D142" i="8"/>
  <c r="A143"/>
  <c r="B142"/>
  <c r="F76"/>
  <c r="G76" s="1"/>
  <c r="I76" s="1"/>
  <c r="C77" s="1"/>
  <c r="F126" i="6"/>
  <c r="E126"/>
  <c r="F77" i="10" l="1"/>
  <c r="G77" s="1"/>
  <c r="I77" s="1"/>
  <c r="C78" s="1"/>
  <c r="B143"/>
  <c r="A144"/>
  <c r="D143"/>
  <c r="E130" i="9"/>
  <c r="F130"/>
  <c r="E77" i="8"/>
  <c r="H77"/>
  <c r="J77" s="1"/>
  <c r="D143"/>
  <c r="A144"/>
  <c r="B143"/>
  <c r="E127" i="6"/>
  <c r="F127"/>
  <c r="H78" i="10" l="1"/>
  <c r="J78" s="1"/>
  <c r="E78"/>
  <c r="A145"/>
  <c r="D144"/>
  <c r="B144"/>
  <c r="F131" i="9"/>
  <c r="E131"/>
  <c r="B144" i="8"/>
  <c r="A145"/>
  <c r="D144"/>
  <c r="F77"/>
  <c r="G77" s="1"/>
  <c r="I77" s="1"/>
  <c r="C78" s="1"/>
  <c r="F128" i="6"/>
  <c r="E128"/>
  <c r="F78" i="10" l="1"/>
  <c r="G78" s="1"/>
  <c r="I78" s="1"/>
  <c r="C79" s="1"/>
  <c r="B145"/>
  <c r="A146"/>
  <c r="D145"/>
  <c r="E132" i="9"/>
  <c r="F132"/>
  <c r="E78" i="8"/>
  <c r="H78"/>
  <c r="J78" s="1"/>
  <c r="D145"/>
  <c r="A146"/>
  <c r="B145"/>
  <c r="F129" i="6"/>
  <c r="E129"/>
  <c r="H79" i="10" l="1"/>
  <c r="J79" s="1"/>
  <c r="E79"/>
  <c r="A147"/>
  <c r="D146"/>
  <c r="B146"/>
  <c r="E133" i="9"/>
  <c r="F133"/>
  <c r="F78" i="8"/>
  <c r="G78" s="1"/>
  <c r="I78" s="1"/>
  <c r="C79" s="1"/>
  <c r="D146"/>
  <c r="A147"/>
  <c r="B146"/>
  <c r="F130" i="6"/>
  <c r="E130"/>
  <c r="F79" i="10" l="1"/>
  <c r="G79" s="1"/>
  <c r="I79" s="1"/>
  <c r="C80" s="1"/>
  <c r="B147"/>
  <c r="A148"/>
  <c r="D147"/>
  <c r="E134" i="9"/>
  <c r="F134"/>
  <c r="H79" i="8"/>
  <c r="J79" s="1"/>
  <c r="E79"/>
  <c r="D147"/>
  <c r="A148"/>
  <c r="B147"/>
  <c r="E131" i="6"/>
  <c r="F131"/>
  <c r="H80" i="10" l="1"/>
  <c r="J80" s="1"/>
  <c r="E80"/>
  <c r="A149"/>
  <c r="D148"/>
  <c r="B148"/>
  <c r="F135" i="9"/>
  <c r="E135"/>
  <c r="F79" i="8"/>
  <c r="G79" s="1"/>
  <c r="I79" s="1"/>
  <c r="C80" s="1"/>
  <c r="A149"/>
  <c r="D148"/>
  <c r="B148"/>
  <c r="F132" i="6"/>
  <c r="E132"/>
  <c r="F80" i="10" l="1"/>
  <c r="G80" s="1"/>
  <c r="I80" s="1"/>
  <c r="C81" s="1"/>
  <c r="B149"/>
  <c r="A150"/>
  <c r="D149"/>
  <c r="E136" i="9"/>
  <c r="F136"/>
  <c r="H80" i="8"/>
  <c r="J80" s="1"/>
  <c r="E80"/>
  <c r="A150"/>
  <c r="D149"/>
  <c r="B149"/>
  <c r="F133" i="6"/>
  <c r="E133"/>
  <c r="H81" i="10" l="1"/>
  <c r="J81" s="1"/>
  <c r="E81"/>
  <c r="A151"/>
  <c r="D150"/>
  <c r="B150"/>
  <c r="E137" i="9"/>
  <c r="F137"/>
  <c r="F80" i="8"/>
  <c r="G80" s="1"/>
  <c r="I80" s="1"/>
  <c r="C81" s="1"/>
  <c r="A151"/>
  <c r="B150"/>
  <c r="D150"/>
  <c r="F134" i="6"/>
  <c r="E134"/>
  <c r="B151" i="10" l="1"/>
  <c r="A152"/>
  <c r="D151"/>
  <c r="F81"/>
  <c r="G81" s="1"/>
  <c r="I81"/>
  <c r="C82" s="1"/>
  <c r="E138" i="9"/>
  <c r="F138"/>
  <c r="H81" i="8"/>
  <c r="J81" s="1"/>
  <c r="E81"/>
  <c r="A152"/>
  <c r="D151"/>
  <c r="B151"/>
  <c r="E135" i="6"/>
  <c r="F135"/>
  <c r="A153" i="10" l="1"/>
  <c r="D152"/>
  <c r="B152"/>
  <c r="H82"/>
  <c r="J82" s="1"/>
  <c r="E82"/>
  <c r="F139" i="9"/>
  <c r="E139"/>
  <c r="B152" i="8"/>
  <c r="A153"/>
  <c r="D152"/>
  <c r="F81"/>
  <c r="G81" s="1"/>
  <c r="I81" s="1"/>
  <c r="C82" s="1"/>
  <c r="F136" i="6"/>
  <c r="E136"/>
  <c r="B153" i="10" l="1"/>
  <c r="A154"/>
  <c r="D153"/>
  <c r="F82"/>
  <c r="G82" s="1"/>
  <c r="I82" s="1"/>
  <c r="C83" s="1"/>
  <c r="F141" i="9"/>
  <c r="E140"/>
  <c r="E141" s="1"/>
  <c r="F140"/>
  <c r="H82" i="8"/>
  <c r="J82" s="1"/>
  <c r="E82"/>
  <c r="A154"/>
  <c r="B153"/>
  <c r="D153"/>
  <c r="F137" i="6"/>
  <c r="E137"/>
  <c r="H83" i="10" l="1"/>
  <c r="J83" s="1"/>
  <c r="E83"/>
  <c r="A155"/>
  <c r="D154"/>
  <c r="B154"/>
  <c r="E142" i="9"/>
  <c r="F142"/>
  <c r="A155" i="8"/>
  <c r="B154"/>
  <c r="D154"/>
  <c r="F82"/>
  <c r="G82" s="1"/>
  <c r="I82" s="1"/>
  <c r="C83" s="1"/>
  <c r="F138" i="6"/>
  <c r="E138"/>
  <c r="B155" i="10" l="1"/>
  <c r="A156"/>
  <c r="D155"/>
  <c r="F83"/>
  <c r="G83" s="1"/>
  <c r="I83" s="1"/>
  <c r="C84" s="1"/>
  <c r="F143" i="9"/>
  <c r="E143"/>
  <c r="E83" i="8"/>
  <c r="H83"/>
  <c r="J83" s="1"/>
  <c r="A156"/>
  <c r="B155"/>
  <c r="D155"/>
  <c r="E139" i="6"/>
  <c r="F139"/>
  <c r="H84" i="10" l="1"/>
  <c r="J84" s="1"/>
  <c r="E84"/>
  <c r="A157"/>
  <c r="D156"/>
  <c r="B156"/>
  <c r="E144" i="9"/>
  <c r="F144"/>
  <c r="A157" i="8"/>
  <c r="D156"/>
  <c r="B156"/>
  <c r="F83"/>
  <c r="G83" s="1"/>
  <c r="I83" s="1"/>
  <c r="C84" s="1"/>
  <c r="E140" i="6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F140"/>
  <c r="F141"/>
  <c r="F84" i="10" l="1"/>
  <c r="G84" s="1"/>
  <c r="I84" s="1"/>
  <c r="C85" s="1"/>
  <c r="B157"/>
  <c r="A158"/>
  <c r="D157"/>
  <c r="E145" i="9"/>
  <c r="F145"/>
  <c r="F164" i="6"/>
  <c r="E164"/>
  <c r="E84" i="8"/>
  <c r="H84"/>
  <c r="J84" s="1"/>
  <c r="A158"/>
  <c r="D157"/>
  <c r="B157"/>
  <c r="F142" i="6"/>
  <c r="H85" i="10" l="1"/>
  <c r="J85" s="1"/>
  <c r="E85"/>
  <c r="A159"/>
  <c r="D158"/>
  <c r="B158"/>
  <c r="E146" i="9"/>
  <c r="F146"/>
  <c r="E165" i="6"/>
  <c r="F165"/>
  <c r="A159" i="8"/>
  <c r="B158"/>
  <c r="D158"/>
  <c r="F84"/>
  <c r="G84" s="1"/>
  <c r="I84" s="1"/>
  <c r="C85" s="1"/>
  <c r="F143" i="6"/>
  <c r="F85" i="10" l="1"/>
  <c r="G85" s="1"/>
  <c r="I85" s="1"/>
  <c r="C86" s="1"/>
  <c r="B159"/>
  <c r="A160"/>
  <c r="D159"/>
  <c r="F147" i="9"/>
  <c r="E147"/>
  <c r="F166" i="6"/>
  <c r="E166"/>
  <c r="E85" i="8"/>
  <c r="H85"/>
  <c r="J85" s="1"/>
  <c r="D159"/>
  <c r="A160"/>
  <c r="B159"/>
  <c r="F144" i="6"/>
  <c r="H86" i="10" l="1"/>
  <c r="J86" s="1"/>
  <c r="E86"/>
  <c r="A161"/>
  <c r="D160"/>
  <c r="B160"/>
  <c r="E148" i="9"/>
  <c r="F148"/>
  <c r="E167" i="6"/>
  <c r="F167"/>
  <c r="A161" i="8"/>
  <c r="B160"/>
  <c r="D160"/>
  <c r="F85"/>
  <c r="G85" s="1"/>
  <c r="I85" s="1"/>
  <c r="C86" s="1"/>
  <c r="F145" i="6"/>
  <c r="F86" i="10" l="1"/>
  <c r="G86" s="1"/>
  <c r="I86" s="1"/>
  <c r="C87" s="1"/>
  <c r="B161"/>
  <c r="A162"/>
  <c r="D161"/>
  <c r="E149" i="9"/>
  <c r="F149"/>
  <c r="E168" i="6"/>
  <c r="F168"/>
  <c r="H86" i="8"/>
  <c r="J86" s="1"/>
  <c r="E86"/>
  <c r="A162"/>
  <c r="B161"/>
  <c r="D161"/>
  <c r="F146" i="6"/>
  <c r="A163" i="10" l="1"/>
  <c r="D162"/>
  <c r="B162"/>
  <c r="H87"/>
  <c r="J87" s="1"/>
  <c r="E87"/>
  <c r="E150" i="9"/>
  <c r="F150"/>
  <c r="F169" i="6"/>
  <c r="E169"/>
  <c r="F86" i="8"/>
  <c r="G86" s="1"/>
  <c r="I86" s="1"/>
  <c r="C87" s="1"/>
  <c r="A163"/>
  <c r="D162"/>
  <c r="B162"/>
  <c r="F147" i="6"/>
  <c r="B163" i="10" l="1"/>
  <c r="A164"/>
  <c r="D163"/>
  <c r="F87"/>
  <c r="G87" s="1"/>
  <c r="I87" s="1"/>
  <c r="C88" s="1"/>
  <c r="F151" i="9"/>
  <c r="E151"/>
  <c r="E170" i="6"/>
  <c r="F170"/>
  <c r="H87" i="8"/>
  <c r="J87" s="1"/>
  <c r="E87"/>
  <c r="A164"/>
  <c r="D163"/>
  <c r="B163"/>
  <c r="F148" i="6"/>
  <c r="H88" i="10" l="1"/>
  <c r="J88" s="1"/>
  <c r="E88"/>
  <c r="A165"/>
  <c r="D164"/>
  <c r="B164"/>
  <c r="E152" i="9"/>
  <c r="F152"/>
  <c r="E171" i="6"/>
  <c r="F171"/>
  <c r="A165" i="8"/>
  <c r="B164"/>
  <c r="D164"/>
  <c r="F87"/>
  <c r="G87" s="1"/>
  <c r="I87" s="1"/>
  <c r="C88" s="1"/>
  <c r="F149" i="6"/>
  <c r="F88" i="10" l="1"/>
  <c r="G88" s="1"/>
  <c r="I88" s="1"/>
  <c r="C89" s="1"/>
  <c r="B165"/>
  <c r="A166"/>
  <c r="D165"/>
  <c r="E153" i="9"/>
  <c r="F153"/>
  <c r="E172" i="6"/>
  <c r="F172"/>
  <c r="H88" i="8"/>
  <c r="J88" s="1"/>
  <c r="E88"/>
  <c r="A166"/>
  <c r="D165"/>
  <c r="B165"/>
  <c r="F150" i="6"/>
  <c r="H89" i="10" l="1"/>
  <c r="J89" s="1"/>
  <c r="E89"/>
  <c r="A167"/>
  <c r="D166"/>
  <c r="B166"/>
  <c r="E154" i="9"/>
  <c r="F154"/>
  <c r="E173" i="6"/>
  <c r="F173"/>
  <c r="A167" i="8"/>
  <c r="B166"/>
  <c r="D166"/>
  <c r="F88"/>
  <c r="G88" s="1"/>
  <c r="I88" s="1"/>
  <c r="C89" s="1"/>
  <c r="F151" i="6"/>
  <c r="F89" i="10" l="1"/>
  <c r="G89" s="1"/>
  <c r="I89" s="1"/>
  <c r="C90" s="1"/>
  <c r="B167"/>
  <c r="A168"/>
  <c r="D167"/>
  <c r="F155" i="9"/>
  <c r="E155"/>
  <c r="F174" i="6"/>
  <c r="E174"/>
  <c r="E89" i="8"/>
  <c r="H89"/>
  <c r="J89" s="1"/>
  <c r="A168"/>
  <c r="D167"/>
  <c r="B167"/>
  <c r="F152" i="6"/>
  <c r="H90" i="10" l="1"/>
  <c r="J90" s="1"/>
  <c r="E90"/>
  <c r="A169"/>
  <c r="D168"/>
  <c r="B168"/>
  <c r="E156" i="9"/>
  <c r="F156"/>
  <c r="E175" i="6"/>
  <c r="F175"/>
  <c r="A169" i="8"/>
  <c r="B168"/>
  <c r="D168"/>
  <c r="F89"/>
  <c r="G89" s="1"/>
  <c r="I89" s="1"/>
  <c r="C90" s="1"/>
  <c r="F153" i="6"/>
  <c r="F90" i="10" l="1"/>
  <c r="G90" s="1"/>
  <c r="I90" s="1"/>
  <c r="C91" s="1"/>
  <c r="B169"/>
  <c r="A170"/>
  <c r="D169"/>
  <c r="E157" i="9"/>
  <c r="F157"/>
  <c r="E176" i="6"/>
  <c r="F176"/>
  <c r="E90" i="8"/>
  <c r="H90"/>
  <c r="J90" s="1"/>
  <c r="A170"/>
  <c r="D169"/>
  <c r="B169"/>
  <c r="F154" i="6"/>
  <c r="H91" i="10" l="1"/>
  <c r="J91" s="1"/>
  <c r="E91"/>
  <c r="A171"/>
  <c r="D170"/>
  <c r="B170"/>
  <c r="E158" i="9"/>
  <c r="F158"/>
  <c r="F177" i="6"/>
  <c r="E177"/>
  <c r="A171" i="8"/>
  <c r="B170"/>
  <c r="D170"/>
  <c r="F90"/>
  <c r="G90" s="1"/>
  <c r="I90" s="1"/>
  <c r="C91" s="1"/>
  <c r="F155" i="6"/>
  <c r="F91" i="10" l="1"/>
  <c r="G91" s="1"/>
  <c r="I91" s="1"/>
  <c r="C92" s="1"/>
  <c r="B171"/>
  <c r="A172"/>
  <c r="D171"/>
  <c r="F159" i="9"/>
  <c r="E159"/>
  <c r="F178" i="6"/>
  <c r="E178"/>
  <c r="H91" i="8"/>
  <c r="J91" s="1"/>
  <c r="E91"/>
  <c r="A172"/>
  <c r="B171"/>
  <c r="D171"/>
  <c r="F156" i="6"/>
  <c r="H92" i="10" l="1"/>
  <c r="J92" s="1"/>
  <c r="E92"/>
  <c r="A173"/>
  <c r="D172"/>
  <c r="B172"/>
  <c r="E160" i="9"/>
  <c r="F160"/>
  <c r="E179" i="6"/>
  <c r="F179"/>
  <c r="A173" i="8"/>
  <c r="B172"/>
  <c r="D172"/>
  <c r="F91"/>
  <c r="G91" s="1"/>
  <c r="I91" s="1"/>
  <c r="C92" s="1"/>
  <c r="F157" i="6"/>
  <c r="F92" i="10" l="1"/>
  <c r="G92" s="1"/>
  <c r="I92" s="1"/>
  <c r="C93" s="1"/>
  <c r="B173"/>
  <c r="A174"/>
  <c r="D173"/>
  <c r="E161" i="9"/>
  <c r="F161"/>
  <c r="F180" i="6"/>
  <c r="E180"/>
  <c r="H92" i="8"/>
  <c r="J92" s="1"/>
  <c r="E92"/>
  <c r="A174"/>
  <c r="D173"/>
  <c r="B173"/>
  <c r="F158" i="6"/>
  <c r="H93" i="10" l="1"/>
  <c r="J93" s="1"/>
  <c r="E93"/>
  <c r="A175"/>
  <c r="D174"/>
  <c r="B174"/>
  <c r="E162" i="9"/>
  <c r="F162"/>
  <c r="F181" i="6"/>
  <c r="E181"/>
  <c r="A175" i="8"/>
  <c r="B174"/>
  <c r="D174"/>
  <c r="F92"/>
  <c r="G92" s="1"/>
  <c r="I92" s="1"/>
  <c r="C93" s="1"/>
  <c r="F159" i="6"/>
  <c r="F93" i="10" l="1"/>
  <c r="G93" s="1"/>
  <c r="I93" s="1"/>
  <c r="C94" s="1"/>
  <c r="B175"/>
  <c r="A176"/>
  <c r="D175"/>
  <c r="F163" i="9"/>
  <c r="F305" s="1"/>
  <c r="E163"/>
  <c r="F182" i="6"/>
  <c r="E182"/>
  <c r="H93" i="8"/>
  <c r="J93" s="1"/>
  <c r="E93"/>
  <c r="A176"/>
  <c r="D175"/>
  <c r="B175"/>
  <c r="F160" i="6"/>
  <c r="H94" i="10" l="1"/>
  <c r="J94" s="1"/>
  <c r="E94"/>
  <c r="A177"/>
  <c r="D176"/>
  <c r="B176"/>
  <c r="E164" i="9"/>
  <c r="F164"/>
  <c r="E183" i="6"/>
  <c r="F183"/>
  <c r="F93" i="8"/>
  <c r="G93" s="1"/>
  <c r="I93" s="1"/>
  <c r="C94" s="1"/>
  <c r="B176"/>
  <c r="A177"/>
  <c r="D176"/>
  <c r="F161" i="6"/>
  <c r="F94" i="10" l="1"/>
  <c r="G94" s="1"/>
  <c r="I94" s="1"/>
  <c r="C95" s="1"/>
  <c r="B177"/>
  <c r="A178"/>
  <c r="D177"/>
  <c r="E165" i="9"/>
  <c r="F165"/>
  <c r="E184" i="6"/>
  <c r="F184"/>
  <c r="H94" i="8"/>
  <c r="J94" s="1"/>
  <c r="E94"/>
  <c r="B177"/>
  <c r="A178"/>
  <c r="D177"/>
  <c r="F162" i="6"/>
  <c r="H95" i="10" l="1"/>
  <c r="J95" s="1"/>
  <c r="E95"/>
  <c r="A179"/>
  <c r="D178"/>
  <c r="B178"/>
  <c r="E166" i="9"/>
  <c r="F166"/>
  <c r="E185" i="6"/>
  <c r="F185"/>
  <c r="F94" i="8"/>
  <c r="G94" s="1"/>
  <c r="I94" s="1"/>
  <c r="C95" s="1"/>
  <c r="D178"/>
  <c r="A179"/>
  <c r="B178"/>
  <c r="F163" i="6"/>
  <c r="F95" i="10" l="1"/>
  <c r="G95" s="1"/>
  <c r="I95" s="1"/>
  <c r="C96" s="1"/>
  <c r="B179"/>
  <c r="A180"/>
  <c r="D179"/>
  <c r="F167" i="9"/>
  <c r="E167"/>
  <c r="F186" i="6"/>
  <c r="E186"/>
  <c r="H95" i="8"/>
  <c r="J95" s="1"/>
  <c r="E95"/>
  <c r="A180"/>
  <c r="D179"/>
  <c r="B179"/>
  <c r="H96" i="10" l="1"/>
  <c r="J96" s="1"/>
  <c r="E96"/>
  <c r="A181"/>
  <c r="D180"/>
  <c r="B180"/>
  <c r="E168" i="9"/>
  <c r="F168"/>
  <c r="E187" i="6"/>
  <c r="F187"/>
  <c r="F95" i="8"/>
  <c r="G95" s="1"/>
  <c r="I95" s="1"/>
  <c r="C96" s="1"/>
  <c r="D180"/>
  <c r="A181"/>
  <c r="B180"/>
  <c r="F96" i="10" l="1"/>
  <c r="G96" s="1"/>
  <c r="I96" s="1"/>
  <c r="C97" s="1"/>
  <c r="B181"/>
  <c r="A182"/>
  <c r="D181"/>
  <c r="E169" i="9"/>
  <c r="F169"/>
  <c r="E188" i="6"/>
  <c r="F188"/>
  <c r="H96" i="8"/>
  <c r="J96" s="1"/>
  <c r="E96"/>
  <c r="A182"/>
  <c r="D181"/>
  <c r="B181"/>
  <c r="H97" i="10" l="1"/>
  <c r="J97" s="1"/>
  <c r="E97"/>
  <c r="A183"/>
  <c r="D182"/>
  <c r="B182"/>
  <c r="E170" i="9"/>
  <c r="F170"/>
  <c r="E189" i="6"/>
  <c r="F189"/>
  <c r="A183" i="8"/>
  <c r="D182"/>
  <c r="B182"/>
  <c r="F96"/>
  <c r="G96" s="1"/>
  <c r="I96" s="1"/>
  <c r="C97" s="1"/>
  <c r="F97" i="10" l="1"/>
  <c r="G97" s="1"/>
  <c r="I97" s="1"/>
  <c r="C98" s="1"/>
  <c r="B183"/>
  <c r="A184"/>
  <c r="D183"/>
  <c r="F171" i="9"/>
  <c r="E171"/>
  <c r="F190" i="6"/>
  <c r="E190"/>
  <c r="H97" i="8"/>
  <c r="J97" s="1"/>
  <c r="E97"/>
  <c r="B183"/>
  <c r="A184"/>
  <c r="D183"/>
  <c r="H98" i="10" l="1"/>
  <c r="J98" s="1"/>
  <c r="E98"/>
  <c r="A185"/>
  <c r="D184"/>
  <c r="B184"/>
  <c r="E172" i="9"/>
  <c r="F172"/>
  <c r="F191" i="6"/>
  <c r="E191"/>
  <c r="F97" i="8"/>
  <c r="G97" s="1"/>
  <c r="I97" s="1"/>
  <c r="C98" s="1"/>
  <c r="A185"/>
  <c r="D184"/>
  <c r="B184"/>
  <c r="F98" i="10" l="1"/>
  <c r="G98" s="1"/>
  <c r="I98" s="1"/>
  <c r="C99" s="1"/>
  <c r="B185"/>
  <c r="A186"/>
  <c r="D185"/>
  <c r="E173" i="9"/>
  <c r="F173"/>
  <c r="E192" i="6"/>
  <c r="F192"/>
  <c r="H98" i="8"/>
  <c r="J98" s="1"/>
  <c r="E98"/>
  <c r="A186"/>
  <c r="B185"/>
  <c r="D185"/>
  <c r="A187" i="10" l="1"/>
  <c r="D186"/>
  <c r="B186"/>
  <c r="H99"/>
  <c r="J99" s="1"/>
  <c r="E99"/>
  <c r="E174" i="9"/>
  <c r="F174"/>
  <c r="E193" i="6"/>
  <c r="F193"/>
  <c r="A187" i="8"/>
  <c r="B186"/>
  <c r="D186"/>
  <c r="F98"/>
  <c r="G98" s="1"/>
  <c r="I98" s="1"/>
  <c r="C99" s="1"/>
  <c r="B187" i="10" l="1"/>
  <c r="A188"/>
  <c r="D187"/>
  <c r="F99"/>
  <c r="G99" s="1"/>
  <c r="I99"/>
  <c r="C100" s="1"/>
  <c r="F175" i="9"/>
  <c r="E175"/>
  <c r="F194" i="6"/>
  <c r="E194"/>
  <c r="E99" i="8"/>
  <c r="H99"/>
  <c r="J99" s="1"/>
  <c r="D187"/>
  <c r="A188"/>
  <c r="B187"/>
  <c r="A189" i="10" l="1"/>
  <c r="D188"/>
  <c r="B188"/>
  <c r="H100"/>
  <c r="J100" s="1"/>
  <c r="E100"/>
  <c r="E176" i="9"/>
  <c r="F176"/>
  <c r="E195" i="6"/>
  <c r="F195"/>
  <c r="B188" i="8"/>
  <c r="A189"/>
  <c r="D188"/>
  <c r="F99"/>
  <c r="G99" s="1"/>
  <c r="I99" s="1"/>
  <c r="C100" s="1"/>
  <c r="B189" i="10" l="1"/>
  <c r="A190"/>
  <c r="D189"/>
  <c r="F100"/>
  <c r="G100" s="1"/>
  <c r="I100" s="1"/>
  <c r="C101" s="1"/>
  <c r="E177" i="9"/>
  <c r="F177"/>
  <c r="E100" i="8"/>
  <c r="H100"/>
  <c r="J100" s="1"/>
  <c r="B189"/>
  <c r="A190"/>
  <c r="D189"/>
  <c r="A191" i="10" l="1"/>
  <c r="D190"/>
  <c r="B190"/>
  <c r="H101"/>
  <c r="J101" s="1"/>
  <c r="E101"/>
  <c r="E178" i="9"/>
  <c r="F178"/>
  <c r="A191" i="8"/>
  <c r="D190"/>
  <c r="B190"/>
  <c r="F100"/>
  <c r="G100" s="1"/>
  <c r="I100" s="1"/>
  <c r="C101" s="1"/>
  <c r="F101" i="10" l="1"/>
  <c r="G101" s="1"/>
  <c r="I101" s="1"/>
  <c r="C102" s="1"/>
  <c r="B191"/>
  <c r="A192"/>
  <c r="D191"/>
  <c r="F179" i="9"/>
  <c r="E179"/>
  <c r="E101" i="8"/>
  <c r="H101"/>
  <c r="J101" s="1"/>
  <c r="A192"/>
  <c r="D191"/>
  <c r="B191"/>
  <c r="H102" i="10" l="1"/>
  <c r="J102" s="1"/>
  <c r="E102"/>
  <c r="A193"/>
  <c r="D192"/>
  <c r="B192"/>
  <c r="E180" i="9"/>
  <c r="F180"/>
  <c r="F101" i="8"/>
  <c r="G101" s="1"/>
  <c r="I101" s="1"/>
  <c r="C102" s="1"/>
  <c r="A193"/>
  <c r="D192"/>
  <c r="B192"/>
  <c r="F102" i="10" l="1"/>
  <c r="G102" s="1"/>
  <c r="I102" s="1"/>
  <c r="C103" s="1"/>
  <c r="B193"/>
  <c r="A194"/>
  <c r="D193"/>
  <c r="E181" i="9"/>
  <c r="F181"/>
  <c r="H102" i="8"/>
  <c r="J102" s="1"/>
  <c r="E102"/>
  <c r="B193"/>
  <c r="A194"/>
  <c r="D193"/>
  <c r="A195" i="10" l="1"/>
  <c r="D194"/>
  <c r="B194"/>
  <c r="H103"/>
  <c r="J103" s="1"/>
  <c r="E103"/>
  <c r="E182" i="9"/>
  <c r="F182"/>
  <c r="A195" i="8"/>
  <c r="B194"/>
  <c r="D194"/>
  <c r="F102"/>
  <c r="G102" s="1"/>
  <c r="I102" s="1"/>
  <c r="C103" s="1"/>
  <c r="B195" i="10" l="1"/>
  <c r="A196"/>
  <c r="D195"/>
  <c r="F103"/>
  <c r="G103" s="1"/>
  <c r="I103"/>
  <c r="C104" s="1"/>
  <c r="F183" i="9"/>
  <c r="E183"/>
  <c r="D195" i="8"/>
  <c r="A196"/>
  <c r="B195"/>
  <c r="H103"/>
  <c r="J103" s="1"/>
  <c r="E103"/>
  <c r="A197" i="10" l="1"/>
  <c r="D196"/>
  <c r="B196"/>
  <c r="H104"/>
  <c r="J104" s="1"/>
  <c r="E104"/>
  <c r="E184" i="9"/>
  <c r="F184"/>
  <c r="F103" i="8"/>
  <c r="G103" s="1"/>
  <c r="I103" s="1"/>
  <c r="C104" s="1"/>
  <c r="B196"/>
  <c r="A197"/>
  <c r="D196"/>
  <c r="F104" i="10" l="1"/>
  <c r="G104" s="1"/>
  <c r="I104" s="1"/>
  <c r="C105" s="1"/>
  <c r="B197"/>
  <c r="A198"/>
  <c r="D197"/>
  <c r="E185" i="9"/>
  <c r="F185"/>
  <c r="H104" i="8"/>
  <c r="J104" s="1"/>
  <c r="E104"/>
  <c r="A198"/>
  <c r="B197"/>
  <c r="D197"/>
  <c r="H105" i="10" l="1"/>
  <c r="J105" s="1"/>
  <c r="E105"/>
  <c r="A199"/>
  <c r="D198"/>
  <c r="B198"/>
  <c r="E186" i="9"/>
  <c r="F186"/>
  <c r="F104" i="8"/>
  <c r="G104" s="1"/>
  <c r="I104" s="1"/>
  <c r="C105" s="1"/>
  <c r="A199"/>
  <c r="D198"/>
  <c r="B198"/>
  <c r="F105" i="10" l="1"/>
  <c r="G105" s="1"/>
  <c r="I105" s="1"/>
  <c r="C106" s="1"/>
  <c r="B199"/>
  <c r="A200"/>
  <c r="D199"/>
  <c r="F187" i="9"/>
  <c r="E187"/>
  <c r="H105" i="8"/>
  <c r="J105" s="1"/>
  <c r="E105"/>
  <c r="A200"/>
  <c r="B199"/>
  <c r="D199"/>
  <c r="H106" i="10" l="1"/>
  <c r="J106" s="1"/>
  <c r="E106"/>
  <c r="A201"/>
  <c r="D200"/>
  <c r="B200"/>
  <c r="E188" i="9"/>
  <c r="F188"/>
  <c r="F105" i="8"/>
  <c r="G105" s="1"/>
  <c r="I105" s="1"/>
  <c r="C106" s="1"/>
  <c r="A201"/>
  <c r="D200"/>
  <c r="B200"/>
  <c r="F106" i="10" l="1"/>
  <c r="G106" s="1"/>
  <c r="I106" s="1"/>
  <c r="C107" s="1"/>
  <c r="A202"/>
  <c r="B201"/>
  <c r="D201"/>
  <c r="E189" i="9"/>
  <c r="F189"/>
  <c r="H106" i="8"/>
  <c r="J106" s="1"/>
  <c r="E106"/>
  <c r="B201"/>
  <c r="A202"/>
  <c r="D201"/>
  <c r="B202" i="10" l="1"/>
  <c r="A203"/>
  <c r="D202"/>
  <c r="H107"/>
  <c r="J107" s="1"/>
  <c r="E107"/>
  <c r="E190" i="9"/>
  <c r="F190"/>
  <c r="A203" i="8"/>
  <c r="D202"/>
  <c r="B202"/>
  <c r="F106"/>
  <c r="G106" s="1"/>
  <c r="I106" s="1"/>
  <c r="C107" s="1"/>
  <c r="B203" i="10" l="1"/>
  <c r="A204"/>
  <c r="D203"/>
  <c r="F107"/>
  <c r="G107" s="1"/>
  <c r="I107" s="1"/>
  <c r="C108" s="1"/>
  <c r="F191" i="9"/>
  <c r="E191"/>
  <c r="E107" i="8"/>
  <c r="H107"/>
  <c r="J107" s="1"/>
  <c r="A204"/>
  <c r="D203"/>
  <c r="B203"/>
  <c r="H108" i="10" l="1"/>
  <c r="J108" s="1"/>
  <c r="E108"/>
  <c r="A205"/>
  <c r="D204"/>
  <c r="B204"/>
  <c r="E192" i="9"/>
  <c r="F192"/>
  <c r="F107" i="8"/>
  <c r="G107" s="1"/>
  <c r="I107" s="1"/>
  <c r="C108" s="1"/>
  <c r="A205"/>
  <c r="B204"/>
  <c r="D204"/>
  <c r="F108" i="10" l="1"/>
  <c r="G108" s="1"/>
  <c r="I108" s="1"/>
  <c r="C109" s="1"/>
  <c r="B205"/>
  <c r="A206"/>
  <c r="D205"/>
  <c r="E193" i="9"/>
  <c r="F193"/>
  <c r="E108" i="8"/>
  <c r="H108"/>
  <c r="J108" s="1"/>
  <c r="D205"/>
  <c r="A206"/>
  <c r="B205"/>
  <c r="H109" i="10" l="1"/>
  <c r="J109" s="1"/>
  <c r="E109"/>
  <c r="A207"/>
  <c r="D206"/>
  <c r="B206"/>
  <c r="E194" i="9"/>
  <c r="F194"/>
  <c r="F108" i="8"/>
  <c r="G108" s="1"/>
  <c r="I108" s="1"/>
  <c r="C109" s="1"/>
  <c r="A207"/>
  <c r="D206"/>
  <c r="B206"/>
  <c r="F109" i="10" l="1"/>
  <c r="G109" s="1"/>
  <c r="I109" s="1"/>
  <c r="C110" s="1"/>
  <c r="B207"/>
  <c r="A208"/>
  <c r="D207"/>
  <c r="F195" i="9"/>
  <c r="E195"/>
  <c r="E109" i="8"/>
  <c r="H109"/>
  <c r="J109" s="1"/>
  <c r="A208"/>
  <c r="D207"/>
  <c r="B207"/>
  <c r="H110" i="10" l="1"/>
  <c r="J110" s="1"/>
  <c r="E110"/>
  <c r="A209"/>
  <c r="D208"/>
  <c r="B208"/>
  <c r="E196" i="9"/>
  <c r="F196"/>
  <c r="A209" i="8"/>
  <c r="B208"/>
  <c r="D208"/>
  <c r="F109"/>
  <c r="G109" s="1"/>
  <c r="I109" s="1"/>
  <c r="C110" s="1"/>
  <c r="F110" i="10" l="1"/>
  <c r="G110" s="1"/>
  <c r="I110" s="1"/>
  <c r="C111" s="1"/>
  <c r="B209"/>
  <c r="A210"/>
  <c r="D209"/>
  <c r="E197" i="9"/>
  <c r="F197"/>
  <c r="H110" i="8"/>
  <c r="J110" s="1"/>
  <c r="E110"/>
  <c r="D209"/>
  <c r="A210"/>
  <c r="B209"/>
  <c r="A211" i="10" l="1"/>
  <c r="D210"/>
  <c r="B210"/>
  <c r="H111"/>
  <c r="J111" s="1"/>
  <c r="E111"/>
  <c r="E198" i="9"/>
  <c r="F198"/>
  <c r="D210" i="8"/>
  <c r="A211"/>
  <c r="B210"/>
  <c r="F110"/>
  <c r="G110" s="1"/>
  <c r="I110" s="1"/>
  <c r="C111" s="1"/>
  <c r="B211" i="10" l="1"/>
  <c r="A212"/>
  <c r="D211"/>
  <c r="F111"/>
  <c r="G111" s="1"/>
  <c r="I111"/>
  <c r="C112" s="1"/>
  <c r="F199" i="9"/>
  <c r="E199"/>
  <c r="A212" i="8"/>
  <c r="D211"/>
  <c r="B211"/>
  <c r="H111"/>
  <c r="J111" s="1"/>
  <c r="E111"/>
  <c r="H112" i="10" l="1"/>
  <c r="J112" s="1"/>
  <c r="E112"/>
  <c r="A213"/>
  <c r="D212"/>
  <c r="B212"/>
  <c r="E200" i="9"/>
  <c r="F200"/>
  <c r="F111" i="8"/>
  <c r="G111" s="1"/>
  <c r="I111" s="1"/>
  <c r="C112" s="1"/>
  <c r="A213"/>
  <c r="D212"/>
  <c r="B212"/>
  <c r="F112" i="10" l="1"/>
  <c r="G112" s="1"/>
  <c r="I112" s="1"/>
  <c r="C113" s="1"/>
  <c r="B213"/>
  <c r="A214"/>
  <c r="D213"/>
  <c r="E201" i="9"/>
  <c r="F201"/>
  <c r="H112" i="8"/>
  <c r="J112" s="1"/>
  <c r="E112"/>
  <c r="A214"/>
  <c r="D213"/>
  <c r="B213"/>
  <c r="H113" i="10" l="1"/>
  <c r="J113" s="1"/>
  <c r="E113"/>
  <c r="A215"/>
  <c r="D214"/>
  <c r="B214"/>
  <c r="E202" i="9"/>
  <c r="F202"/>
  <c r="B214" i="8"/>
  <c r="A215"/>
  <c r="D214"/>
  <c r="F112"/>
  <c r="G112" s="1"/>
  <c r="I112" s="1"/>
  <c r="C113" s="1"/>
  <c r="F113" i="10" l="1"/>
  <c r="G113" s="1"/>
  <c r="I113" s="1"/>
  <c r="C114" s="1"/>
  <c r="B215"/>
  <c r="A216"/>
  <c r="D215"/>
  <c r="F203" i="9"/>
  <c r="E203"/>
  <c r="H113" i="8"/>
  <c r="J113" s="1"/>
  <c r="E113"/>
  <c r="A216"/>
  <c r="D215"/>
  <c r="B215"/>
  <c r="H114" i="10" l="1"/>
  <c r="J114" s="1"/>
  <c r="E114"/>
  <c r="A217"/>
  <c r="D216"/>
  <c r="B216"/>
  <c r="E204" i="9"/>
  <c r="F204"/>
  <c r="F113" i="8"/>
  <c r="G113" s="1"/>
  <c r="I113" s="1"/>
  <c r="C114" s="1"/>
  <c r="A217"/>
  <c r="D216"/>
  <c r="B216"/>
  <c r="B217" i="10" l="1"/>
  <c r="A218"/>
  <c r="D217"/>
  <c r="F114"/>
  <c r="G114" s="1"/>
  <c r="I114" s="1"/>
  <c r="C115" s="1"/>
  <c r="E205" i="9"/>
  <c r="F205"/>
  <c r="E114" i="8"/>
  <c r="H114"/>
  <c r="J114" s="1"/>
  <c r="A218"/>
  <c r="B217"/>
  <c r="D217"/>
  <c r="H115" i="10" l="1"/>
  <c r="J115" s="1"/>
  <c r="E115"/>
  <c r="A219"/>
  <c r="D218"/>
  <c r="B218"/>
  <c r="E206" i="9"/>
  <c r="F206"/>
  <c r="A219" i="8"/>
  <c r="D218"/>
  <c r="B218"/>
  <c r="F114"/>
  <c r="G114" s="1"/>
  <c r="I114" s="1"/>
  <c r="C115" s="1"/>
  <c r="F115" i="10" l="1"/>
  <c r="G115" s="1"/>
  <c r="I115" s="1"/>
  <c r="C116" s="1"/>
  <c r="B219"/>
  <c r="A220"/>
  <c r="D219"/>
  <c r="F207" i="9"/>
  <c r="E207"/>
  <c r="H115" i="8"/>
  <c r="J115" s="1"/>
  <c r="E115"/>
  <c r="D219"/>
  <c r="A220"/>
  <c r="B219"/>
  <c r="H116" i="10" l="1"/>
  <c r="J116" s="1"/>
  <c r="E116"/>
  <c r="A221"/>
  <c r="D220"/>
  <c r="B220"/>
  <c r="E208" i="9"/>
  <c r="F208"/>
  <c r="F115" i="8"/>
  <c r="G115" s="1"/>
  <c r="I115" s="1"/>
  <c r="C116" s="1"/>
  <c r="B220"/>
  <c r="A221"/>
  <c r="D220"/>
  <c r="F116" i="10" l="1"/>
  <c r="G116" s="1"/>
  <c r="I116" s="1"/>
  <c r="C117" s="1"/>
  <c r="B221"/>
  <c r="A222"/>
  <c r="D221"/>
  <c r="E209" i="9"/>
  <c r="F209"/>
  <c r="E116" i="8"/>
  <c r="H116"/>
  <c r="J116" s="1"/>
  <c r="A222"/>
  <c r="D221"/>
  <c r="B221"/>
  <c r="H117" i="10" l="1"/>
  <c r="J117" s="1"/>
  <c r="E117"/>
  <c r="A223"/>
  <c r="D222"/>
  <c r="B222"/>
  <c r="E210" i="9"/>
  <c r="F210"/>
  <c r="F116" i="8"/>
  <c r="G116" s="1"/>
  <c r="I116" s="1"/>
  <c r="C117" s="1"/>
  <c r="A223"/>
  <c r="B222"/>
  <c r="D222"/>
  <c r="F117" i="10" l="1"/>
  <c r="G117" s="1"/>
  <c r="I117" s="1"/>
  <c r="C118" s="1"/>
  <c r="B223"/>
  <c r="A224"/>
  <c r="D223"/>
  <c r="F211" i="9"/>
  <c r="E211"/>
  <c r="E117" i="8"/>
  <c r="H117"/>
  <c r="J117" s="1"/>
  <c r="A224"/>
  <c r="D223"/>
  <c r="B223"/>
  <c r="H118" i="10" l="1"/>
  <c r="J118" s="1"/>
  <c r="E118"/>
  <c r="A225"/>
  <c r="D224"/>
  <c r="B224"/>
  <c r="E212" i="9"/>
  <c r="F212"/>
  <c r="A225" i="8"/>
  <c r="B224"/>
  <c r="D224"/>
  <c r="F117"/>
  <c r="G117" s="1"/>
  <c r="I117" s="1"/>
  <c r="C118" s="1"/>
  <c r="F118" i="10" l="1"/>
  <c r="G118" s="1"/>
  <c r="I118" s="1"/>
  <c r="C119" s="1"/>
  <c r="B225"/>
  <c r="A226"/>
  <c r="D225"/>
  <c r="E213" i="9"/>
  <c r="F213"/>
  <c r="H118" i="8"/>
  <c r="J118" s="1"/>
  <c r="E118"/>
  <c r="A226"/>
  <c r="D225"/>
  <c r="B225"/>
  <c r="H119" i="10" l="1"/>
  <c r="J119" s="1"/>
  <c r="E119"/>
  <c r="A227"/>
  <c r="D226"/>
  <c r="B226"/>
  <c r="E214" i="9"/>
  <c r="F214"/>
  <c r="A227" i="8"/>
  <c r="D226"/>
  <c r="B226"/>
  <c r="F118"/>
  <c r="G118" s="1"/>
  <c r="I118" s="1"/>
  <c r="C119" s="1"/>
  <c r="F119" i="10" l="1"/>
  <c r="G119" s="1"/>
  <c r="I119" s="1"/>
  <c r="C120" s="1"/>
  <c r="B227"/>
  <c r="A228"/>
  <c r="D227"/>
  <c r="F215" i="9"/>
  <c r="E215"/>
  <c r="H119" i="8"/>
  <c r="J119" s="1"/>
  <c r="E119"/>
  <c r="A228"/>
  <c r="B227"/>
  <c r="D227"/>
  <c r="H120" i="10" l="1"/>
  <c r="J120" s="1"/>
  <c r="E120"/>
  <c r="A229"/>
  <c r="D228"/>
  <c r="B228"/>
  <c r="E216" i="9"/>
  <c r="F216"/>
  <c r="F119" i="8"/>
  <c r="G119" s="1"/>
  <c r="I119" s="1"/>
  <c r="C120" s="1"/>
  <c r="A229"/>
  <c r="B228"/>
  <c r="D228"/>
  <c r="F120" i="10" l="1"/>
  <c r="G120" s="1"/>
  <c r="I120" s="1"/>
  <c r="C121" s="1"/>
  <c r="B229"/>
  <c r="A230"/>
  <c r="D229"/>
  <c r="E217" i="9"/>
  <c r="F217"/>
  <c r="H120" i="8"/>
  <c r="J120" s="1"/>
  <c r="E120"/>
  <c r="D229"/>
  <c r="A230"/>
  <c r="B229"/>
  <c r="H121" i="10" l="1"/>
  <c r="J121" s="1"/>
  <c r="E121"/>
  <c r="A231"/>
  <c r="D230"/>
  <c r="B230"/>
  <c r="E218" i="9"/>
  <c r="F218"/>
  <c r="D230" i="8"/>
  <c r="A231"/>
  <c r="B230"/>
  <c r="F120"/>
  <c r="G120" s="1"/>
  <c r="I120" s="1"/>
  <c r="C121" s="1"/>
  <c r="B231" i="10" l="1"/>
  <c r="A232"/>
  <c r="D231"/>
  <c r="F121"/>
  <c r="G121" s="1"/>
  <c r="I121"/>
  <c r="C122" s="1"/>
  <c r="F219" i="9"/>
  <c r="E219"/>
  <c r="E121" i="8"/>
  <c r="H121"/>
  <c r="J121" s="1"/>
  <c r="A232"/>
  <c r="D231"/>
  <c r="B231"/>
  <c r="H122" i="10" l="1"/>
  <c r="J122" s="1"/>
  <c r="E122"/>
  <c r="A233"/>
  <c r="D232"/>
  <c r="B232"/>
  <c r="E220" i="9"/>
  <c r="F220"/>
  <c r="A233" i="8"/>
  <c r="B232"/>
  <c r="D232"/>
  <c r="F121"/>
  <c r="G121" s="1"/>
  <c r="I121" s="1"/>
  <c r="C122" s="1"/>
  <c r="F122" i="10" l="1"/>
  <c r="G122" s="1"/>
  <c r="I122" s="1"/>
  <c r="C123" s="1"/>
  <c r="B233"/>
  <c r="A234"/>
  <c r="D233"/>
  <c r="E221" i="9"/>
  <c r="F221"/>
  <c r="H122" i="8"/>
  <c r="J122" s="1"/>
  <c r="E122"/>
  <c r="B233"/>
  <c r="D233"/>
  <c r="A234"/>
  <c r="H123" i="10" l="1"/>
  <c r="J123" s="1"/>
  <c r="E123"/>
  <c r="A235"/>
  <c r="D234"/>
  <c r="B234"/>
  <c r="E222" i="9"/>
  <c r="F222"/>
  <c r="D234" i="8"/>
  <c r="A235"/>
  <c r="B234"/>
  <c r="F122"/>
  <c r="G122" s="1"/>
  <c r="I122" s="1"/>
  <c r="C123" s="1"/>
  <c r="F123" i="10" l="1"/>
  <c r="G123" s="1"/>
  <c r="I123" s="1"/>
  <c r="C124" s="1"/>
  <c r="B235"/>
  <c r="A236"/>
  <c r="D235"/>
  <c r="F223" i="9"/>
  <c r="E223"/>
  <c r="D235" i="8"/>
  <c r="A236"/>
  <c r="B235"/>
  <c r="H123"/>
  <c r="J123" s="1"/>
  <c r="E123"/>
  <c r="H124" i="10" l="1"/>
  <c r="J124" s="1"/>
  <c r="E124"/>
  <c r="A237"/>
  <c r="D236"/>
  <c r="B236"/>
  <c r="E224" i="9"/>
  <c r="F224"/>
  <c r="A237" i="8"/>
  <c r="D236"/>
  <c r="B236"/>
  <c r="F123"/>
  <c r="G123" s="1"/>
  <c r="I123" s="1"/>
  <c r="C124" s="1"/>
  <c r="F124" i="10" l="1"/>
  <c r="G124" s="1"/>
  <c r="I124" s="1"/>
  <c r="C125" s="1"/>
  <c r="B237"/>
  <c r="A238"/>
  <c r="D237"/>
  <c r="E225" i="9"/>
  <c r="F225"/>
  <c r="H124" i="8"/>
  <c r="J124" s="1"/>
  <c r="E124"/>
  <c r="D237"/>
  <c r="A238"/>
  <c r="B237"/>
  <c r="H125" i="10" l="1"/>
  <c r="J125" s="1"/>
  <c r="E125"/>
  <c r="A239"/>
  <c r="D238"/>
  <c r="B238"/>
  <c r="E226" i="9"/>
  <c r="F226"/>
  <c r="F124" i="8"/>
  <c r="G124" s="1"/>
  <c r="I124" s="1"/>
  <c r="C125" s="1"/>
  <c r="D238"/>
  <c r="A239"/>
  <c r="B238"/>
  <c r="F125" i="10" l="1"/>
  <c r="G125" s="1"/>
  <c r="I125" s="1"/>
  <c r="C126" s="1"/>
  <c r="B239"/>
  <c r="A240"/>
  <c r="D239"/>
  <c r="F227" i="9"/>
  <c r="E227"/>
  <c r="E125" i="8"/>
  <c r="H125"/>
  <c r="J125" s="1"/>
  <c r="D239"/>
  <c r="A240"/>
  <c r="B239"/>
  <c r="H126" i="10" l="1"/>
  <c r="J126" s="1"/>
  <c r="E126"/>
  <c r="A241"/>
  <c r="D240"/>
  <c r="B240"/>
  <c r="E228" i="9"/>
  <c r="F228"/>
  <c r="A241" i="8"/>
  <c r="B240"/>
  <c r="D240"/>
  <c r="F125"/>
  <c r="G125" s="1"/>
  <c r="I125" s="1"/>
  <c r="C126" s="1"/>
  <c r="F126" i="10" l="1"/>
  <c r="G126" s="1"/>
  <c r="I126" s="1"/>
  <c r="C127" s="1"/>
  <c r="B241"/>
  <c r="A242"/>
  <c r="D241"/>
  <c r="E229" i="9"/>
  <c r="F229"/>
  <c r="H126" i="8"/>
  <c r="J126" s="1"/>
  <c r="E126"/>
  <c r="A242"/>
  <c r="B241"/>
  <c r="D241"/>
  <c r="H127" i="10" l="1"/>
  <c r="J127" s="1"/>
  <c r="E127"/>
  <c r="A243"/>
  <c r="D242"/>
  <c r="B242"/>
  <c r="E230" i="9"/>
  <c r="F230"/>
  <c r="A243" i="8"/>
  <c r="B242"/>
  <c r="D242"/>
  <c r="F126"/>
  <c r="G126" s="1"/>
  <c r="I126" s="1"/>
  <c r="C127" s="1"/>
  <c r="B243" i="10" l="1"/>
  <c r="A244"/>
  <c r="D243"/>
  <c r="F127"/>
  <c r="G127" s="1"/>
  <c r="I127" s="1"/>
  <c r="C128" s="1"/>
  <c r="F231" i="9"/>
  <c r="E231"/>
  <c r="E127" i="8"/>
  <c r="H127"/>
  <c r="J127" s="1"/>
  <c r="A244"/>
  <c r="B243"/>
  <c r="D243"/>
  <c r="H128" i="10" l="1"/>
  <c r="J128" s="1"/>
  <c r="E128"/>
  <c r="A245"/>
  <c r="D244"/>
  <c r="B244"/>
  <c r="E232" i="9"/>
  <c r="F232"/>
  <c r="D244" i="8"/>
  <c r="A245"/>
  <c r="B244"/>
  <c r="F127"/>
  <c r="G127" s="1"/>
  <c r="I127" s="1"/>
  <c r="C128" s="1"/>
  <c r="F128" i="10" l="1"/>
  <c r="G128" s="1"/>
  <c r="I128" s="1"/>
  <c r="C129" s="1"/>
  <c r="B245"/>
  <c r="A246"/>
  <c r="D245"/>
  <c r="E233" i="9"/>
  <c r="F233"/>
  <c r="H128" i="8"/>
  <c r="J128" s="1"/>
  <c r="E128"/>
  <c r="A246"/>
  <c r="D245"/>
  <c r="B245"/>
  <c r="H129" i="10" l="1"/>
  <c r="J129" s="1"/>
  <c r="E129"/>
  <c r="A247"/>
  <c r="D246"/>
  <c r="B246"/>
  <c r="E234" i="9"/>
  <c r="F234"/>
  <c r="D246" i="8"/>
  <c r="A247"/>
  <c r="B246"/>
  <c r="F128"/>
  <c r="G128" s="1"/>
  <c r="I128" s="1"/>
  <c r="C129" s="1"/>
  <c r="F129" i="10" l="1"/>
  <c r="G129" s="1"/>
  <c r="I129" s="1"/>
  <c r="C130" s="1"/>
  <c r="B247"/>
  <c r="A248"/>
  <c r="D247"/>
  <c r="F235" i="9"/>
  <c r="E235"/>
  <c r="E129" i="8"/>
  <c r="H129"/>
  <c r="J129" s="1"/>
  <c r="A248"/>
  <c r="D247"/>
  <c r="B247"/>
  <c r="H130" i="10" l="1"/>
  <c r="J130" s="1"/>
  <c r="E130"/>
  <c r="A249"/>
  <c r="D248"/>
  <c r="B248"/>
  <c r="E236" i="9"/>
  <c r="F236"/>
  <c r="D248" i="8"/>
  <c r="A249"/>
  <c r="B248"/>
  <c r="F129"/>
  <c r="G129" s="1"/>
  <c r="I129" s="1"/>
  <c r="C130" s="1"/>
  <c r="F130" i="10" l="1"/>
  <c r="G130" s="1"/>
  <c r="I130" s="1"/>
  <c r="C131" s="1"/>
  <c r="B249"/>
  <c r="A250"/>
  <c r="D249"/>
  <c r="E237" i="9"/>
  <c r="F237"/>
  <c r="A250" i="8"/>
  <c r="B249"/>
  <c r="D249"/>
  <c r="H130"/>
  <c r="J130" s="1"/>
  <c r="E130"/>
  <c r="H131" i="10" l="1"/>
  <c r="J131" s="1"/>
  <c r="E131"/>
  <c r="A251"/>
  <c r="D250"/>
  <c r="B250"/>
  <c r="E238" i="9"/>
  <c r="F238"/>
  <c r="F130" i="8"/>
  <c r="G130" s="1"/>
  <c r="I130" s="1"/>
  <c r="C131" s="1"/>
  <c r="A251"/>
  <c r="B250"/>
  <c r="D250"/>
  <c r="B251" i="10" l="1"/>
  <c r="A252"/>
  <c r="D251"/>
  <c r="F131"/>
  <c r="G131" s="1"/>
  <c r="I131"/>
  <c r="C132" s="1"/>
  <c r="F239" i="9"/>
  <c r="E239"/>
  <c r="H131" i="8"/>
  <c r="J131" s="1"/>
  <c r="E131"/>
  <c r="A252"/>
  <c r="B251"/>
  <c r="D251"/>
  <c r="A253" i="10" l="1"/>
  <c r="D252"/>
  <c r="B252"/>
  <c r="H132"/>
  <c r="J132" s="1"/>
  <c r="E132"/>
  <c r="E240" i="9"/>
  <c r="F240"/>
  <c r="F131" i="8"/>
  <c r="G131" s="1"/>
  <c r="I131" s="1"/>
  <c r="C132" s="1"/>
  <c r="A253"/>
  <c r="B252"/>
  <c r="D252"/>
  <c r="B253" i="10" l="1"/>
  <c r="A254"/>
  <c r="D253"/>
  <c r="F132"/>
  <c r="G132" s="1"/>
  <c r="I132"/>
  <c r="C133" s="1"/>
  <c r="E241" i="9"/>
  <c r="F241"/>
  <c r="H132" i="8"/>
  <c r="J132" s="1"/>
  <c r="E132"/>
  <c r="A254"/>
  <c r="D253"/>
  <c r="B253"/>
  <c r="H133" i="10" l="1"/>
  <c r="J133" s="1"/>
  <c r="E133"/>
  <c r="A255"/>
  <c r="D254"/>
  <c r="B254"/>
  <c r="E242" i="9"/>
  <c r="F242"/>
  <c r="D254" i="8"/>
  <c r="A255"/>
  <c r="B254"/>
  <c r="F132"/>
  <c r="G132" s="1"/>
  <c r="I132" s="1"/>
  <c r="C133" s="1"/>
  <c r="B255" i="10" l="1"/>
  <c r="A256"/>
  <c r="D255"/>
  <c r="F133"/>
  <c r="G133" s="1"/>
  <c r="I133" s="1"/>
  <c r="C134" s="1"/>
  <c r="F243" i="9"/>
  <c r="E243"/>
  <c r="E133" i="8"/>
  <c r="H133"/>
  <c r="J133" s="1"/>
  <c r="A256"/>
  <c r="D255"/>
  <c r="B255"/>
  <c r="H134" i="10" l="1"/>
  <c r="J134" s="1"/>
  <c r="E134"/>
  <c r="A257"/>
  <c r="D256"/>
  <c r="B256"/>
  <c r="E244" i="9"/>
  <c r="F244"/>
  <c r="A257" i="8"/>
  <c r="D256"/>
  <c r="B256"/>
  <c r="F133"/>
  <c r="G133" s="1"/>
  <c r="I133" s="1"/>
  <c r="C134" s="1"/>
  <c r="F134" i="10" l="1"/>
  <c r="G134" s="1"/>
  <c r="I134" s="1"/>
  <c r="C135" s="1"/>
  <c r="B257"/>
  <c r="A258"/>
  <c r="D257"/>
  <c r="E245" i="9"/>
  <c r="F245"/>
  <c r="H134" i="8"/>
  <c r="J134" s="1"/>
  <c r="E134"/>
  <c r="D257"/>
  <c r="A258"/>
  <c r="B257"/>
  <c r="H135" i="10" l="1"/>
  <c r="J135" s="1"/>
  <c r="E135"/>
  <c r="A259"/>
  <c r="D258"/>
  <c r="B258"/>
  <c r="E246" i="9"/>
  <c r="F246"/>
  <c r="F134" i="8"/>
  <c r="G134" s="1"/>
  <c r="I134" s="1"/>
  <c r="C135" s="1"/>
  <c r="A259"/>
  <c r="B258"/>
  <c r="D258"/>
  <c r="F135" i="10" l="1"/>
  <c r="G135" s="1"/>
  <c r="I135" s="1"/>
  <c r="C136" s="1"/>
  <c r="B259"/>
  <c r="A260"/>
  <c r="D259"/>
  <c r="F247" i="9"/>
  <c r="E247"/>
  <c r="E135" i="8"/>
  <c r="H135"/>
  <c r="J135" s="1"/>
  <c r="D259"/>
  <c r="A260"/>
  <c r="B259"/>
  <c r="H136" i="10" l="1"/>
  <c r="J136" s="1"/>
  <c r="E136"/>
  <c r="A261"/>
  <c r="D260"/>
  <c r="B260"/>
  <c r="E248" i="9"/>
  <c r="F248"/>
  <c r="B260" i="8"/>
  <c r="A261"/>
  <c r="D260"/>
  <c r="F135"/>
  <c r="G135" s="1"/>
  <c r="I135" s="1"/>
  <c r="C136" s="1"/>
  <c r="B261" i="10" l="1"/>
  <c r="A262"/>
  <c r="D261"/>
  <c r="F136"/>
  <c r="G136" s="1"/>
  <c r="I136" s="1"/>
  <c r="C137" s="1"/>
  <c r="E249" i="9"/>
  <c r="F249"/>
  <c r="H136" i="8"/>
  <c r="J136" s="1"/>
  <c r="E136"/>
  <c r="A262"/>
  <c r="D261"/>
  <c r="B261"/>
  <c r="A263" i="10" l="1"/>
  <c r="D262"/>
  <c r="B262"/>
  <c r="H137"/>
  <c r="J137" s="1"/>
  <c r="E137"/>
  <c r="E250" i="9"/>
  <c r="F250"/>
  <c r="B262" i="8"/>
  <c r="A263"/>
  <c r="D262"/>
  <c r="F136"/>
  <c r="G136" s="1"/>
  <c r="I136" s="1"/>
  <c r="C137" s="1"/>
  <c r="F137" i="10" l="1"/>
  <c r="G137" s="1"/>
  <c r="I137" s="1"/>
  <c r="C138" s="1"/>
  <c r="B263"/>
  <c r="A264"/>
  <c r="D263"/>
  <c r="F251" i="9"/>
  <c r="E251"/>
  <c r="E137" i="8"/>
  <c r="H137"/>
  <c r="J137" s="1"/>
  <c r="A264"/>
  <c r="D263"/>
  <c r="B263"/>
  <c r="H138" i="10" l="1"/>
  <c r="J138" s="1"/>
  <c r="E138"/>
  <c r="A265"/>
  <c r="D264"/>
  <c r="B264"/>
  <c r="E252" i="9"/>
  <c r="F252"/>
  <c r="A265" i="8"/>
  <c r="D264"/>
  <c r="B264"/>
  <c r="F137"/>
  <c r="G137" s="1"/>
  <c r="I137" s="1"/>
  <c r="C138" s="1"/>
  <c r="F138" i="10" l="1"/>
  <c r="G138" s="1"/>
  <c r="I138" s="1"/>
  <c r="C139" s="1"/>
  <c r="B265"/>
  <c r="A266"/>
  <c r="D265"/>
  <c r="E253" i="9"/>
  <c r="F253"/>
  <c r="H138" i="8"/>
  <c r="J138" s="1"/>
  <c r="E138"/>
  <c r="A266"/>
  <c r="D265"/>
  <c r="B265"/>
  <c r="H139" i="10" l="1"/>
  <c r="J139" s="1"/>
  <c r="E139"/>
  <c r="A267"/>
  <c r="D266"/>
  <c r="B266"/>
  <c r="E254" i="9"/>
  <c r="F254"/>
  <c r="F138" i="8"/>
  <c r="G138" s="1"/>
  <c r="I138" s="1"/>
  <c r="C139" s="1"/>
  <c r="A267"/>
  <c r="B266"/>
  <c r="D266"/>
  <c r="F139" i="10" l="1"/>
  <c r="G139" s="1"/>
  <c r="I139" s="1"/>
  <c r="C140" s="1"/>
  <c r="B267"/>
  <c r="A268"/>
  <c r="D267"/>
  <c r="F255" i="9"/>
  <c r="E255"/>
  <c r="E139" i="8"/>
  <c r="H139"/>
  <c r="J139" s="1"/>
  <c r="A268"/>
  <c r="D267"/>
  <c r="B267"/>
  <c r="H140" i="10" l="1"/>
  <c r="J140" s="1"/>
  <c r="E140"/>
  <c r="A269"/>
  <c r="D268"/>
  <c r="B268"/>
  <c r="E256" i="9"/>
  <c r="F256"/>
  <c r="A269" i="8"/>
  <c r="B268"/>
  <c r="D268"/>
  <c r="F139"/>
  <c r="G139" s="1"/>
  <c r="I139" s="1"/>
  <c r="C140" s="1"/>
  <c r="F140" i="10" l="1"/>
  <c r="G140" s="1"/>
  <c r="I140" s="1"/>
  <c r="C141" s="1"/>
  <c r="B269"/>
  <c r="A270"/>
  <c r="D269"/>
  <c r="E257" i="9"/>
  <c r="F257"/>
  <c r="H140" i="8"/>
  <c r="J140" s="1"/>
  <c r="E140"/>
  <c r="A270"/>
  <c r="D269"/>
  <c r="B269"/>
  <c r="H141" i="10" l="1"/>
  <c r="J141" s="1"/>
  <c r="E141"/>
  <c r="A271"/>
  <c r="D270"/>
  <c r="B270"/>
  <c r="E258" i="9"/>
  <c r="F258"/>
  <c r="F140" i="8"/>
  <c r="G140" s="1"/>
  <c r="I140" s="1"/>
  <c r="C141" s="1"/>
  <c r="B270"/>
  <c r="A271"/>
  <c r="D270"/>
  <c r="B271" i="10" l="1"/>
  <c r="A272"/>
  <c r="D271"/>
  <c r="F141"/>
  <c r="G141" s="1"/>
  <c r="I141" s="1"/>
  <c r="C142" s="1"/>
  <c r="F259" i="9"/>
  <c r="E259"/>
  <c r="E141" i="8"/>
  <c r="H141"/>
  <c r="J141" s="1"/>
  <c r="A272"/>
  <c r="D271"/>
  <c r="B271"/>
  <c r="H142" i="10" l="1"/>
  <c r="J142" s="1"/>
  <c r="E142"/>
  <c r="A273"/>
  <c r="D272"/>
  <c r="B272"/>
  <c r="E260" i="9"/>
  <c r="F260"/>
  <c r="F141" i="8"/>
  <c r="G141" s="1"/>
  <c r="I141" s="1"/>
  <c r="C142" s="1"/>
  <c r="A273"/>
  <c r="D272"/>
  <c r="B272"/>
  <c r="F142" i="10" l="1"/>
  <c r="G142" s="1"/>
  <c r="I142" s="1"/>
  <c r="C143" s="1"/>
  <c r="B273"/>
  <c r="A274"/>
  <c r="D273"/>
  <c r="E261" i="9"/>
  <c r="F261"/>
  <c r="E142" i="8"/>
  <c r="H142"/>
  <c r="J142" s="1"/>
  <c r="A274"/>
  <c r="D273"/>
  <c r="B273"/>
  <c r="H143" i="10" l="1"/>
  <c r="J143" s="1"/>
  <c r="E143"/>
  <c r="A275"/>
  <c r="D274"/>
  <c r="B274"/>
  <c r="E262" i="9"/>
  <c r="F262"/>
  <c r="F142" i="8"/>
  <c r="G142" s="1"/>
  <c r="I142" s="1"/>
  <c r="C143" s="1"/>
  <c r="D274"/>
  <c r="A275"/>
  <c r="B274"/>
  <c r="F143" i="10" l="1"/>
  <c r="G143" s="1"/>
  <c r="I143" s="1"/>
  <c r="C144" s="1"/>
  <c r="B275"/>
  <c r="A276"/>
  <c r="D275"/>
  <c r="F263" i="9"/>
  <c r="E263"/>
  <c r="A276" i="8"/>
  <c r="B275"/>
  <c r="D275"/>
  <c r="E143"/>
  <c r="H143"/>
  <c r="J143" s="1"/>
  <c r="H144" i="10" l="1"/>
  <c r="J144" s="1"/>
  <c r="E144"/>
  <c r="A277"/>
  <c r="D276"/>
  <c r="B276"/>
  <c r="E264" i="9"/>
  <c r="F264"/>
  <c r="A277" i="8"/>
  <c r="D276"/>
  <c r="B276"/>
  <c r="F143"/>
  <c r="G143" s="1"/>
  <c r="I143" s="1"/>
  <c r="C144" s="1"/>
  <c r="B277" i="10" l="1"/>
  <c r="A278"/>
  <c r="D277"/>
  <c r="F144"/>
  <c r="G144" s="1"/>
  <c r="I144" s="1"/>
  <c r="C145" s="1"/>
  <c r="E265" i="9"/>
  <c r="F265"/>
  <c r="E144" i="8"/>
  <c r="H144"/>
  <c r="J144" s="1"/>
  <c r="B277"/>
  <c r="A278"/>
  <c r="D277"/>
  <c r="A279" i="10" l="1"/>
  <c r="D278"/>
  <c r="B278"/>
  <c r="H145"/>
  <c r="J145" s="1"/>
  <c r="E145"/>
  <c r="E266" i="9"/>
  <c r="F266"/>
  <c r="D278" i="8"/>
  <c r="B278"/>
  <c r="A279"/>
  <c r="F144"/>
  <c r="G144" s="1"/>
  <c r="I144" s="1"/>
  <c r="C145" s="1"/>
  <c r="F145" i="10" l="1"/>
  <c r="G145" s="1"/>
  <c r="I145" s="1"/>
  <c r="C146" s="1"/>
  <c r="B279"/>
  <c r="A280"/>
  <c r="D279"/>
  <c r="F267" i="9"/>
  <c r="E267"/>
  <c r="E145" i="8"/>
  <c r="H145"/>
  <c r="J145" s="1"/>
  <c r="B279"/>
  <c r="A280"/>
  <c r="D279"/>
  <c r="H146" i="10" l="1"/>
  <c r="J146" s="1"/>
  <c r="E146"/>
  <c r="A281"/>
  <c r="D280"/>
  <c r="B280"/>
  <c r="E268" i="9"/>
  <c r="F268"/>
  <c r="D280" i="8"/>
  <c r="A281"/>
  <c r="B280"/>
  <c r="F145"/>
  <c r="G145" s="1"/>
  <c r="I145" s="1"/>
  <c r="C146" s="1"/>
  <c r="F146" i="10" l="1"/>
  <c r="G146" s="1"/>
  <c r="I146" s="1"/>
  <c r="C147" s="1"/>
  <c r="B281"/>
  <c r="A282"/>
  <c r="D281"/>
  <c r="E269" i="9"/>
  <c r="F269"/>
  <c r="H146" i="8"/>
  <c r="J146" s="1"/>
  <c r="E146"/>
  <c r="A282"/>
  <c r="B281"/>
  <c r="D281"/>
  <c r="H147" i="10" l="1"/>
  <c r="J147" s="1"/>
  <c r="E147"/>
  <c r="A283"/>
  <c r="D282"/>
  <c r="B282"/>
  <c r="E270" i="9"/>
  <c r="F270"/>
  <c r="D282" i="8"/>
  <c r="A283"/>
  <c r="B282"/>
  <c r="F146"/>
  <c r="G146" s="1"/>
  <c r="I146" s="1"/>
  <c r="C147" s="1"/>
  <c r="B283" i="10" l="1"/>
  <c r="A284"/>
  <c r="D283"/>
  <c r="F147"/>
  <c r="G147" s="1"/>
  <c r="I147" s="1"/>
  <c r="C148" s="1"/>
  <c r="F271" i="9"/>
  <c r="E271"/>
  <c r="E147" i="8"/>
  <c r="H147"/>
  <c r="J147" s="1"/>
  <c r="B283"/>
  <c r="A284"/>
  <c r="D283"/>
  <c r="H148" i="10" l="1"/>
  <c r="J148" s="1"/>
  <c r="E148"/>
  <c r="A285"/>
  <c r="D284"/>
  <c r="B284"/>
  <c r="E272" i="9"/>
  <c r="F272"/>
  <c r="F147" i="8"/>
  <c r="G147" s="1"/>
  <c r="I147" s="1"/>
  <c r="C148" s="1"/>
  <c r="A285"/>
  <c r="D284"/>
  <c r="B284"/>
  <c r="F148" i="10" l="1"/>
  <c r="G148" s="1"/>
  <c r="I148" s="1"/>
  <c r="C149" s="1"/>
  <c r="B285"/>
  <c r="A286"/>
  <c r="D285"/>
  <c r="E273" i="9"/>
  <c r="F273"/>
  <c r="E148" i="8"/>
  <c r="H148"/>
  <c r="J148" s="1"/>
  <c r="A286"/>
  <c r="B285"/>
  <c r="D285"/>
  <c r="H149" i="10" l="1"/>
  <c r="J149" s="1"/>
  <c r="E149"/>
  <c r="A287"/>
  <c r="D286"/>
  <c r="B286"/>
  <c r="E274" i="9"/>
  <c r="F274"/>
  <c r="A287" i="8"/>
  <c r="D286"/>
  <c r="B286"/>
  <c r="F148"/>
  <c r="G148" s="1"/>
  <c r="I148" s="1"/>
  <c r="C149" s="1"/>
  <c r="F149" i="10" l="1"/>
  <c r="G149" s="1"/>
  <c r="I149" s="1"/>
  <c r="C150" s="1"/>
  <c r="B287"/>
  <c r="A288"/>
  <c r="D287"/>
  <c r="F275" i="9"/>
  <c r="E275"/>
  <c r="H149" i="8"/>
  <c r="J149" s="1"/>
  <c r="E149"/>
  <c r="B287"/>
  <c r="D287"/>
  <c r="A288"/>
  <c r="H150" i="10" l="1"/>
  <c r="J150" s="1"/>
  <c r="E150"/>
  <c r="A289"/>
  <c r="D288"/>
  <c r="B288"/>
  <c r="E276" i="9"/>
  <c r="F276"/>
  <c r="F149" i="8"/>
  <c r="G149" s="1"/>
  <c r="I149" s="1"/>
  <c r="C150" s="1"/>
  <c r="A289"/>
  <c r="D288"/>
  <c r="B288"/>
  <c r="F150" i="10" l="1"/>
  <c r="G150" s="1"/>
  <c r="I150" s="1"/>
  <c r="C151" s="1"/>
  <c r="B289"/>
  <c r="A290"/>
  <c r="D289"/>
  <c r="E277" i="9"/>
  <c r="F277"/>
  <c r="B289" i="8"/>
  <c r="A290"/>
  <c r="D289"/>
  <c r="E150"/>
  <c r="H150"/>
  <c r="J150" s="1"/>
  <c r="H151" i="10" l="1"/>
  <c r="J151" s="1"/>
  <c r="E151"/>
  <c r="A291"/>
  <c r="D290"/>
  <c r="B290"/>
  <c r="E278" i="9"/>
  <c r="F278"/>
  <c r="F150" i="8"/>
  <c r="G150" s="1"/>
  <c r="I150" s="1"/>
  <c r="C151" s="1"/>
  <c r="D290"/>
  <c r="A291"/>
  <c r="B290"/>
  <c r="B291" i="10" l="1"/>
  <c r="A292"/>
  <c r="D291"/>
  <c r="F151"/>
  <c r="G151" s="1"/>
  <c r="I151" s="1"/>
  <c r="C152" s="1"/>
  <c r="F279" i="9"/>
  <c r="E279"/>
  <c r="E151" i="8"/>
  <c r="H151"/>
  <c r="J151" s="1"/>
  <c r="A292"/>
  <c r="B291"/>
  <c r="D291"/>
  <c r="H152" i="10" l="1"/>
  <c r="J152" s="1"/>
  <c r="E152"/>
  <c r="A293"/>
  <c r="D292"/>
  <c r="B292"/>
  <c r="E280" i="9"/>
  <c r="F280"/>
  <c r="A293" i="8"/>
  <c r="B292"/>
  <c r="D292"/>
  <c r="F151"/>
  <c r="G151" s="1"/>
  <c r="I151" s="1"/>
  <c r="C152" s="1"/>
  <c r="F152" i="10" l="1"/>
  <c r="G152" s="1"/>
  <c r="I152" s="1"/>
  <c r="C153" s="1"/>
  <c r="B293"/>
  <c r="A294"/>
  <c r="D293"/>
  <c r="E281" i="9"/>
  <c r="F281"/>
  <c r="H152" i="8"/>
  <c r="J152" s="1"/>
  <c r="E152"/>
  <c r="B293"/>
  <c r="A294"/>
  <c r="D293"/>
  <c r="H153" i="10" l="1"/>
  <c r="J153" s="1"/>
  <c r="E153"/>
  <c r="A295"/>
  <c r="D294"/>
  <c r="B294"/>
  <c r="E282" i="9"/>
  <c r="F282"/>
  <c r="D294" i="8"/>
  <c r="A295"/>
  <c r="B294"/>
  <c r="F152"/>
  <c r="G152" s="1"/>
  <c r="I152" s="1"/>
  <c r="C153" s="1"/>
  <c r="F153" i="10" l="1"/>
  <c r="G153" s="1"/>
  <c r="I153" s="1"/>
  <c r="C154" s="1"/>
  <c r="B295"/>
  <c r="A296"/>
  <c r="D295"/>
  <c r="F283" i="9"/>
  <c r="E283"/>
  <c r="E153" i="8"/>
  <c r="H153"/>
  <c r="J153" s="1"/>
  <c r="B295"/>
  <c r="A296"/>
  <c r="D295"/>
  <c r="H154" i="10" l="1"/>
  <c r="J154" s="1"/>
  <c r="E154"/>
  <c r="A297"/>
  <c r="D296"/>
  <c r="B296"/>
  <c r="E284" i="9"/>
  <c r="F284"/>
  <c r="D296" i="8"/>
  <c r="B296"/>
  <c r="A297"/>
  <c r="F153"/>
  <c r="G153" s="1"/>
  <c r="I153" s="1"/>
  <c r="C154" s="1"/>
  <c r="F154" i="10" l="1"/>
  <c r="G154" s="1"/>
  <c r="I154" s="1"/>
  <c r="C155" s="1"/>
  <c r="B297"/>
  <c r="A298"/>
  <c r="D297"/>
  <c r="E285" i="9"/>
  <c r="F285"/>
  <c r="E154" i="8"/>
  <c r="H154"/>
  <c r="J154" s="1"/>
  <c r="A298"/>
  <c r="B297"/>
  <c r="D297"/>
  <c r="H155" i="10" l="1"/>
  <c r="J155" s="1"/>
  <c r="E155"/>
  <c r="A299"/>
  <c r="D298"/>
  <c r="B298"/>
  <c r="E286" i="9"/>
  <c r="F286"/>
  <c r="A299" i="8"/>
  <c r="D298"/>
  <c r="B298"/>
  <c r="F154"/>
  <c r="G154" s="1"/>
  <c r="I154" s="1"/>
  <c r="C155" s="1"/>
  <c r="F155" i="10" l="1"/>
  <c r="G155" s="1"/>
  <c r="I155" s="1"/>
  <c r="C156" s="1"/>
  <c r="B299"/>
  <c r="A300"/>
  <c r="D299"/>
  <c r="F287" i="9"/>
  <c r="E287"/>
  <c r="H155" i="8"/>
  <c r="J155" s="1"/>
  <c r="E155"/>
  <c r="B299"/>
  <c r="A300"/>
  <c r="D299"/>
  <c r="H156" i="10" l="1"/>
  <c r="J156" s="1"/>
  <c r="E156"/>
  <c r="A301"/>
  <c r="D300"/>
  <c r="B300"/>
  <c r="E288" i="9"/>
  <c r="F288"/>
  <c r="F155" i="8"/>
  <c r="G155" s="1"/>
  <c r="I155" s="1"/>
  <c r="C156" s="1"/>
  <c r="A301"/>
  <c r="B300"/>
  <c r="D300"/>
  <c r="F156" i="10" l="1"/>
  <c r="G156" s="1"/>
  <c r="I156" s="1"/>
  <c r="C157" s="1"/>
  <c r="B301"/>
  <c r="D301"/>
  <c r="A302"/>
  <c r="E289" i="9"/>
  <c r="F289"/>
  <c r="H156" i="8"/>
  <c r="J156" s="1"/>
  <c r="E156"/>
  <c r="A302"/>
  <c r="D301"/>
  <c r="B301"/>
  <c r="H157" i="10" l="1"/>
  <c r="J157" s="1"/>
  <c r="E157"/>
  <c r="D302"/>
  <c r="B302"/>
  <c r="A303"/>
  <c r="E290" i="9"/>
  <c r="F290"/>
  <c r="F156" i="8"/>
  <c r="G156" s="1"/>
  <c r="I156" s="1"/>
  <c r="C157" s="1"/>
  <c r="A303"/>
  <c r="B302"/>
  <c r="D302"/>
  <c r="F157" i="10" l="1"/>
  <c r="G157" s="1"/>
  <c r="I157" s="1"/>
  <c r="C158" s="1"/>
  <c r="B303"/>
  <c r="D303"/>
  <c r="A304"/>
  <c r="F291" i="9"/>
  <c r="E291"/>
  <c r="H157" i="8"/>
  <c r="J157" s="1"/>
  <c r="E157"/>
  <c r="B303"/>
  <c r="A304"/>
  <c r="D303"/>
  <c r="H158" i="10" l="1"/>
  <c r="J158" s="1"/>
  <c r="E158"/>
  <c r="D304"/>
  <c r="A305"/>
  <c r="B304"/>
  <c r="E292" i="9"/>
  <c r="F292"/>
  <c r="F157" i="8"/>
  <c r="G157" s="1"/>
  <c r="I157" s="1"/>
  <c r="C158" s="1"/>
  <c r="A305"/>
  <c r="B304"/>
  <c r="D304"/>
  <c r="D305" i="10" l="1"/>
  <c r="B305"/>
  <c r="A306"/>
  <c r="F158"/>
  <c r="G158" s="1"/>
  <c r="I158" s="1"/>
  <c r="C159" s="1"/>
  <c r="E293" i="9"/>
  <c r="F293"/>
  <c r="H158" i="8"/>
  <c r="J158" s="1"/>
  <c r="E158"/>
  <c r="B305"/>
  <c r="A306"/>
  <c r="D305"/>
  <c r="B306" i="10" l="1"/>
  <c r="D306"/>
  <c r="A307"/>
  <c r="H159"/>
  <c r="J159" s="1"/>
  <c r="E159"/>
  <c r="E294" i="9"/>
  <c r="F294"/>
  <c r="D306" i="8"/>
  <c r="A307"/>
  <c r="B306"/>
  <c r="F158"/>
  <c r="G158" s="1"/>
  <c r="I158" s="1"/>
  <c r="C159" s="1"/>
  <c r="D307" i="10" l="1"/>
  <c r="B307"/>
  <c r="A308"/>
  <c r="F159"/>
  <c r="G159" s="1"/>
  <c r="I159"/>
  <c r="C160" s="1"/>
  <c r="F295" i="9"/>
  <c r="E295"/>
  <c r="E159" i="8"/>
  <c r="H159"/>
  <c r="J159" s="1"/>
  <c r="A308"/>
  <c r="D307"/>
  <c r="B307"/>
  <c r="B308" i="10" l="1"/>
  <c r="D308"/>
  <c r="A309"/>
  <c r="H160"/>
  <c r="J160" s="1"/>
  <c r="E160"/>
  <c r="E296" i="9"/>
  <c r="F296"/>
  <c r="A309" i="8"/>
  <c r="B308"/>
  <c r="D308"/>
  <c r="F159"/>
  <c r="G159" s="1"/>
  <c r="I159" s="1"/>
  <c r="C160" s="1"/>
  <c r="D309" i="10" l="1"/>
  <c r="B309"/>
  <c r="A310"/>
  <c r="F160"/>
  <c r="G160" s="1"/>
  <c r="I160"/>
  <c r="C161" s="1"/>
  <c r="E297" i="9"/>
  <c r="F297"/>
  <c r="H160" i="8"/>
  <c r="J160" s="1"/>
  <c r="E160"/>
  <c r="B309"/>
  <c r="A310"/>
  <c r="D309"/>
  <c r="B310" i="10" l="1"/>
  <c r="D310"/>
  <c r="A311"/>
  <c r="H161"/>
  <c r="J161" s="1"/>
  <c r="E161"/>
  <c r="E298" i="9"/>
  <c r="F298"/>
  <c r="F160" i="8"/>
  <c r="G160" s="1"/>
  <c r="I160" s="1"/>
  <c r="C161" s="1"/>
  <c r="A311"/>
  <c r="B310"/>
  <c r="D310"/>
  <c r="D311" i="10" l="1"/>
  <c r="B311"/>
  <c r="A312"/>
  <c r="F161"/>
  <c r="G161" s="1"/>
  <c r="I161" s="1"/>
  <c r="C162" s="1"/>
  <c r="F299" i="9"/>
  <c r="E299"/>
  <c r="H161" i="8"/>
  <c r="J161" s="1"/>
  <c r="E161"/>
  <c r="B311"/>
  <c r="A312"/>
  <c r="D311"/>
  <c r="H162" i="10" l="1"/>
  <c r="J162" s="1"/>
  <c r="E162"/>
  <c r="B312"/>
  <c r="D312"/>
  <c r="A313"/>
  <c r="E300" i="9"/>
  <c r="F300"/>
  <c r="F161" i="8"/>
  <c r="G161" s="1"/>
  <c r="I161" s="1"/>
  <c r="C162" s="1"/>
  <c r="A313"/>
  <c r="B312"/>
  <c r="D312"/>
  <c r="F162" i="10" l="1"/>
  <c r="G162" s="1"/>
  <c r="I162" s="1"/>
  <c r="C163" s="1"/>
  <c r="D313"/>
  <c r="B313"/>
  <c r="A314"/>
  <c r="E301" i="9"/>
  <c r="F301"/>
  <c r="E162" i="8"/>
  <c r="H162"/>
  <c r="J162" s="1"/>
  <c r="B313"/>
  <c r="A314"/>
  <c r="D313"/>
  <c r="H163" i="10" l="1"/>
  <c r="J163" s="1"/>
  <c r="E163"/>
  <c r="B314"/>
  <c r="D314"/>
  <c r="A315"/>
  <c r="E302" i="9"/>
  <c r="F302"/>
  <c r="A315" i="8"/>
  <c r="B314"/>
  <c r="D314"/>
  <c r="F162"/>
  <c r="G162" s="1"/>
  <c r="I162" s="1"/>
  <c r="C163" s="1"/>
  <c r="F163" i="10" l="1"/>
  <c r="G163" s="1"/>
  <c r="I163" s="1"/>
  <c r="C164" s="1"/>
  <c r="D315"/>
  <c r="B315"/>
  <c r="A316"/>
  <c r="F303" i="9"/>
  <c r="E303"/>
  <c r="H163" i="8"/>
  <c r="J163" s="1"/>
  <c r="E163"/>
  <c r="B315"/>
  <c r="A316"/>
  <c r="D315"/>
  <c r="H164" i="10" l="1"/>
  <c r="J164" s="1"/>
  <c r="E164"/>
  <c r="B316"/>
  <c r="A317"/>
  <c r="D316"/>
  <c r="A317" i="8"/>
  <c r="B316"/>
  <c r="D316"/>
  <c r="F163"/>
  <c r="G163" s="1"/>
  <c r="I163" s="1"/>
  <c r="C164" s="1"/>
  <c r="D317" i="10" l="1"/>
  <c r="B317"/>
  <c r="A318"/>
  <c r="F164"/>
  <c r="G164" s="1"/>
  <c r="I164" s="1"/>
  <c r="C165" s="1"/>
  <c r="H164" i="8"/>
  <c r="J164" s="1"/>
  <c r="E164"/>
  <c r="B317"/>
  <c r="A318"/>
  <c r="D317"/>
  <c r="H165" i="10" l="1"/>
  <c r="J165" s="1"/>
  <c r="E165"/>
  <c r="B318"/>
  <c r="A319"/>
  <c r="D318"/>
  <c r="F164" i="8"/>
  <c r="G164" s="1"/>
  <c r="I164" s="1"/>
  <c r="C165" s="1"/>
  <c r="A319"/>
  <c r="B318"/>
  <c r="D318"/>
  <c r="D319" i="10" l="1"/>
  <c r="B319"/>
  <c r="A320"/>
  <c r="F165"/>
  <c r="G165" s="1"/>
  <c r="I165" s="1"/>
  <c r="C166" s="1"/>
  <c r="E165" i="8"/>
  <c r="H165"/>
  <c r="J165" s="1"/>
  <c r="A320"/>
  <c r="D319"/>
  <c r="B319"/>
  <c r="H166" i="10" l="1"/>
  <c r="J166" s="1"/>
  <c r="E166"/>
  <c r="B320"/>
  <c r="A321"/>
  <c r="D320"/>
  <c r="A321" i="8"/>
  <c r="B320"/>
  <c r="D320"/>
  <c r="F165"/>
  <c r="G165" s="1"/>
  <c r="I165" s="1"/>
  <c r="C166" s="1"/>
  <c r="D321" i="10" l="1"/>
  <c r="B321"/>
  <c r="A322"/>
  <c r="F166"/>
  <c r="G166" s="1"/>
  <c r="I166" s="1"/>
  <c r="C167" s="1"/>
  <c r="H166" i="8"/>
  <c r="J166" s="1"/>
  <c r="E166"/>
  <c r="A322"/>
  <c r="B321"/>
  <c r="D321"/>
  <c r="H167" i="10" l="1"/>
  <c r="J167" s="1"/>
  <c r="E167"/>
  <c r="B322"/>
  <c r="A323"/>
  <c r="D322"/>
  <c r="A323" i="8"/>
  <c r="B322"/>
  <c r="D322"/>
  <c r="F166"/>
  <c r="G166" s="1"/>
  <c r="I166" s="1"/>
  <c r="C167" s="1"/>
  <c r="D323" i="10" l="1"/>
  <c r="B323"/>
  <c r="A324"/>
  <c r="F167"/>
  <c r="G167" s="1"/>
  <c r="I167" s="1"/>
  <c r="C168" s="1"/>
  <c r="E167" i="8"/>
  <c r="H167"/>
  <c r="J167" s="1"/>
  <c r="D323"/>
  <c r="A324"/>
  <c r="B323"/>
  <c r="H168" i="10" l="1"/>
  <c r="J168" s="1"/>
  <c r="E168"/>
  <c r="B324"/>
  <c r="A325"/>
  <c r="D324"/>
  <c r="F167" i="8"/>
  <c r="G167" s="1"/>
  <c r="I167" s="1"/>
  <c r="C168" s="1"/>
  <c r="A325"/>
  <c r="B324"/>
  <c r="D324"/>
  <c r="F168" i="10" l="1"/>
  <c r="G168" s="1"/>
  <c r="I168" s="1"/>
  <c r="C169" s="1"/>
  <c r="D325"/>
  <c r="B325"/>
  <c r="A326"/>
  <c r="H168" i="8"/>
  <c r="J168" s="1"/>
  <c r="E168"/>
  <c r="A326"/>
  <c r="D325"/>
  <c r="B325"/>
  <c r="H169" i="10" l="1"/>
  <c r="J169" s="1"/>
  <c r="E169"/>
  <c r="B326"/>
  <c r="A327"/>
  <c r="D326"/>
  <c r="A327" i="8"/>
  <c r="B326"/>
  <c r="D326"/>
  <c r="F168"/>
  <c r="G168" s="1"/>
  <c r="I168" s="1"/>
  <c r="C169" s="1"/>
  <c r="F169" i="10" l="1"/>
  <c r="G169" s="1"/>
  <c r="I169" s="1"/>
  <c r="C170" s="1"/>
  <c r="D327"/>
  <c r="B327"/>
  <c r="A328"/>
  <c r="E169" i="8"/>
  <c r="H169"/>
  <c r="J169" s="1"/>
  <c r="B327"/>
  <c r="A328"/>
  <c r="D327"/>
  <c r="H170" i="10" l="1"/>
  <c r="J170" s="1"/>
  <c r="E170"/>
  <c r="B328"/>
  <c r="A329"/>
  <c r="D328"/>
  <c r="A329" i="8"/>
  <c r="B328"/>
  <c r="D328"/>
  <c r="F169"/>
  <c r="G169" s="1"/>
  <c r="I169" s="1"/>
  <c r="C170" s="1"/>
  <c r="F170" i="10" l="1"/>
  <c r="G170" s="1"/>
  <c r="I170" s="1"/>
  <c r="C171" s="1"/>
  <c r="D329"/>
  <c r="B329"/>
  <c r="A330"/>
  <c r="H170" i="8"/>
  <c r="J170" s="1"/>
  <c r="E170"/>
  <c r="B329"/>
  <c r="A330"/>
  <c r="D329"/>
  <c r="H171" i="10" l="1"/>
  <c r="J171" s="1"/>
  <c r="E171"/>
  <c r="B330"/>
  <c r="A331"/>
  <c r="D330"/>
  <c r="A331" i="8"/>
  <c r="B330"/>
  <c r="D330"/>
  <c r="F170"/>
  <c r="G170" s="1"/>
  <c r="I170" s="1"/>
  <c r="C171" s="1"/>
  <c r="D331" i="10" l="1"/>
  <c r="B331"/>
  <c r="A332"/>
  <c r="F171"/>
  <c r="G171" s="1"/>
  <c r="I171" s="1"/>
  <c r="C172" s="1"/>
  <c r="H171" i="8"/>
  <c r="J171" s="1"/>
  <c r="E171"/>
  <c r="B331"/>
  <c r="A332"/>
  <c r="D331"/>
  <c r="H172" i="10" l="1"/>
  <c r="J172" s="1"/>
  <c r="E172"/>
  <c r="B332"/>
  <c r="A333"/>
  <c r="D332"/>
  <c r="A333" i="8"/>
  <c r="B332"/>
  <c r="D332"/>
  <c r="F171"/>
  <c r="G171" s="1"/>
  <c r="I171" s="1"/>
  <c r="C172" s="1"/>
  <c r="F172" i="10" l="1"/>
  <c r="G172" s="1"/>
  <c r="I172" s="1"/>
  <c r="C173" s="1"/>
  <c r="D333"/>
  <c r="B333"/>
  <c r="A334"/>
  <c r="H172" i="8"/>
  <c r="J172" s="1"/>
  <c r="E172"/>
  <c r="B333"/>
  <c r="A334"/>
  <c r="D333"/>
  <c r="H173" i="10" l="1"/>
  <c r="J173" s="1"/>
  <c r="E173"/>
  <c r="B334"/>
  <c r="A335"/>
  <c r="D334"/>
  <c r="A335" i="8"/>
  <c r="B334"/>
  <c r="D334"/>
  <c r="F172"/>
  <c r="G172" s="1"/>
  <c r="I172" s="1"/>
  <c r="C173" s="1"/>
  <c r="D335" i="10" l="1"/>
  <c r="B335"/>
  <c r="A336"/>
  <c r="F173"/>
  <c r="G173" s="1"/>
  <c r="I173" s="1"/>
  <c r="C174" s="1"/>
  <c r="E173" i="8"/>
  <c r="H173"/>
  <c r="J173" s="1"/>
  <c r="A336"/>
  <c r="B335"/>
  <c r="D335"/>
  <c r="E174" i="10" l="1"/>
  <c r="H174"/>
  <c r="J174" s="1"/>
  <c r="B336"/>
  <c r="A337"/>
  <c r="D336"/>
  <c r="F173" i="8"/>
  <c r="G173" s="1"/>
  <c r="I173" s="1"/>
  <c r="C174" s="1"/>
  <c r="B336"/>
  <c r="A337"/>
  <c r="D336"/>
  <c r="D337" i="10" l="1"/>
  <c r="B337"/>
  <c r="A338"/>
  <c r="F174"/>
  <c r="G174" s="1"/>
  <c r="I174" s="1"/>
  <c r="C175" s="1"/>
  <c r="H174" i="8"/>
  <c r="J174" s="1"/>
  <c r="E174"/>
  <c r="A338"/>
  <c r="B337"/>
  <c r="D337"/>
  <c r="H175" i="10" l="1"/>
  <c r="J175" s="1"/>
  <c r="E175"/>
  <c r="B338"/>
  <c r="A339"/>
  <c r="D338"/>
  <c r="F174" i="8"/>
  <c r="G174" s="1"/>
  <c r="I174" s="1"/>
  <c r="C175" s="1"/>
  <c r="B338"/>
  <c r="A339"/>
  <c r="D338"/>
  <c r="D339" i="10" l="1"/>
  <c r="B339"/>
  <c r="A340"/>
  <c r="F175"/>
  <c r="G175" s="1"/>
  <c r="I175" s="1"/>
  <c r="C176" s="1"/>
  <c r="E175" i="8"/>
  <c r="H175"/>
  <c r="J175" s="1"/>
  <c r="A340"/>
  <c r="B339"/>
  <c r="D339"/>
  <c r="H176" i="10" l="1"/>
  <c r="J176" s="1"/>
  <c r="E176"/>
  <c r="B340"/>
  <c r="A341"/>
  <c r="D340"/>
  <c r="A341" i="8"/>
  <c r="B340"/>
  <c r="D340"/>
  <c r="F175"/>
  <c r="G175" s="1"/>
  <c r="I175" s="1"/>
  <c r="C176" s="1"/>
  <c r="D341" i="10" l="1"/>
  <c r="B341"/>
  <c r="A342"/>
  <c r="F176"/>
  <c r="G176" s="1"/>
  <c r="I176" s="1"/>
  <c r="C177" s="1"/>
  <c r="E176" i="8"/>
  <c r="H176"/>
  <c r="J176" s="1"/>
  <c r="A342"/>
  <c r="B341"/>
  <c r="D341"/>
  <c r="H177" i="10" l="1"/>
  <c r="J177" s="1"/>
  <c r="E177"/>
  <c r="B342"/>
  <c r="A343"/>
  <c r="D342"/>
  <c r="F176" i="8"/>
  <c r="G176" s="1"/>
  <c r="I176" s="1"/>
  <c r="C177" s="1"/>
  <c r="B342"/>
  <c r="A343"/>
  <c r="D342"/>
  <c r="D343" i="10" l="1"/>
  <c r="B343"/>
  <c r="A344"/>
  <c r="F177"/>
  <c r="G177" s="1"/>
  <c r="I177" s="1"/>
  <c r="C178" s="1"/>
  <c r="H177" i="8"/>
  <c r="J177" s="1"/>
  <c r="E177"/>
  <c r="A344"/>
  <c r="D343"/>
  <c r="B343"/>
  <c r="H178" i="10" l="1"/>
  <c r="J178" s="1"/>
  <c r="E178"/>
  <c r="B344"/>
  <c r="A345"/>
  <c r="D344"/>
  <c r="B344" i="8"/>
  <c r="A345"/>
  <c r="D344"/>
  <c r="F177"/>
  <c r="G177" s="1"/>
  <c r="I177" s="1"/>
  <c r="C178" s="1"/>
  <c r="D345" i="10" l="1"/>
  <c r="B345"/>
  <c r="A346"/>
  <c r="F178"/>
  <c r="G178" s="1"/>
  <c r="I178" s="1"/>
  <c r="C179" s="1"/>
  <c r="E178" i="8"/>
  <c r="H178"/>
  <c r="J178" s="1"/>
  <c r="D345"/>
  <c r="A346"/>
  <c r="B345"/>
  <c r="H179" i="10" l="1"/>
  <c r="J179" s="1"/>
  <c r="E179"/>
  <c r="B346"/>
  <c r="A347"/>
  <c r="D346"/>
  <c r="B346" i="8"/>
  <c r="A347"/>
  <c r="D346"/>
  <c r="F178"/>
  <c r="G178" s="1"/>
  <c r="I178" s="1"/>
  <c r="C179" s="1"/>
  <c r="D347" i="10" l="1"/>
  <c r="B347"/>
  <c r="A348"/>
  <c r="F179"/>
  <c r="G179" s="1"/>
  <c r="I179" s="1"/>
  <c r="C180" s="1"/>
  <c r="H179" i="8"/>
  <c r="J179" s="1"/>
  <c r="E179"/>
  <c r="A348"/>
  <c r="D347"/>
  <c r="B347"/>
  <c r="H180" i="10" l="1"/>
  <c r="J180" s="1"/>
  <c r="E180"/>
  <c r="B348"/>
  <c r="A349"/>
  <c r="D348"/>
  <c r="F179" i="8"/>
  <c r="G179" s="1"/>
  <c r="I179" s="1"/>
  <c r="C180" s="1"/>
  <c r="A349"/>
  <c r="B348"/>
  <c r="D348"/>
  <c r="D349" i="10" l="1"/>
  <c r="B349"/>
  <c r="A350"/>
  <c r="F180"/>
  <c r="G180" s="1"/>
  <c r="I180" s="1"/>
  <c r="C181" s="1"/>
  <c r="E180" i="8"/>
  <c r="H180"/>
  <c r="J180" s="1"/>
  <c r="D349"/>
  <c r="A350"/>
  <c r="B349"/>
  <c r="H181" i="10" l="1"/>
  <c r="J181" s="1"/>
  <c r="E181"/>
  <c r="B350"/>
  <c r="A351"/>
  <c r="D350"/>
  <c r="F180" i="8"/>
  <c r="G180" s="1"/>
  <c r="I180" s="1"/>
  <c r="C181" s="1"/>
  <c r="B350"/>
  <c r="A351"/>
  <c r="D350"/>
  <c r="F181" i="10" l="1"/>
  <c r="G181" s="1"/>
  <c r="I181" s="1"/>
  <c r="C182" s="1"/>
  <c r="D351"/>
  <c r="B351"/>
  <c r="A352"/>
  <c r="H181" i="8"/>
  <c r="J181" s="1"/>
  <c r="E181"/>
  <c r="B351"/>
  <c r="A352"/>
  <c r="D351"/>
  <c r="H182" i="10" l="1"/>
  <c r="J182" s="1"/>
  <c r="E182"/>
  <c r="B352"/>
  <c r="A353"/>
  <c r="D352"/>
  <c r="F181" i="8"/>
  <c r="G181" s="1"/>
  <c r="I181" s="1"/>
  <c r="C182" s="1"/>
  <c r="B352"/>
  <c r="A353"/>
  <c r="D352"/>
  <c r="D353" i="10" l="1"/>
  <c r="B353"/>
  <c r="A354"/>
  <c r="F182"/>
  <c r="G182" s="1"/>
  <c r="I182" s="1"/>
  <c r="C183" s="1"/>
  <c r="B353" i="8"/>
  <c r="A354"/>
  <c r="D353"/>
  <c r="E182"/>
  <c r="H182"/>
  <c r="J182" s="1"/>
  <c r="H183" i="10" l="1"/>
  <c r="J183" s="1"/>
  <c r="E183"/>
  <c r="B354"/>
  <c r="A355"/>
  <c r="D354"/>
  <c r="B354" i="8"/>
  <c r="A355"/>
  <c r="D354"/>
  <c r="F182"/>
  <c r="G182" s="1"/>
  <c r="I182" s="1"/>
  <c r="C183" s="1"/>
  <c r="F183" i="10" l="1"/>
  <c r="G183" s="1"/>
  <c r="I183" s="1"/>
  <c r="C184" s="1"/>
  <c r="D355"/>
  <c r="B355"/>
  <c r="A356"/>
  <c r="H183" i="8"/>
  <c r="J183" s="1"/>
  <c r="E183"/>
  <c r="B355"/>
  <c r="A356"/>
  <c r="D355"/>
  <c r="H184" i="10" l="1"/>
  <c r="J184" s="1"/>
  <c r="E184"/>
  <c r="B356"/>
  <c r="A357"/>
  <c r="D356"/>
  <c r="F183" i="8"/>
  <c r="G183" s="1"/>
  <c r="I183" s="1"/>
  <c r="C184" s="1"/>
  <c r="A357"/>
  <c r="B356"/>
  <c r="D356"/>
  <c r="F184" i="10" l="1"/>
  <c r="G184" s="1"/>
  <c r="I184" s="1"/>
  <c r="C185" s="1"/>
  <c r="D357"/>
  <c r="B357"/>
  <c r="A358"/>
  <c r="H184" i="8"/>
  <c r="J184" s="1"/>
  <c r="E184"/>
  <c r="A358"/>
  <c r="D357"/>
  <c r="B357"/>
  <c r="H185" i="10" l="1"/>
  <c r="J185" s="1"/>
  <c r="E185"/>
  <c r="B358"/>
  <c r="A359"/>
  <c r="D358"/>
  <c r="F184" i="8"/>
  <c r="G184" s="1"/>
  <c r="I184" s="1"/>
  <c r="C185" s="1"/>
  <c r="B358"/>
  <c r="A359"/>
  <c r="D358"/>
  <c r="D359" i="10" l="1"/>
  <c r="B359"/>
  <c r="A360"/>
  <c r="F185"/>
  <c r="G185" s="1"/>
  <c r="I185" s="1"/>
  <c r="C186" s="1"/>
  <c r="H185" i="8"/>
  <c r="J185" s="1"/>
  <c r="E185"/>
  <c r="A360"/>
  <c r="D359"/>
  <c r="B359"/>
  <c r="H186" i="10" l="1"/>
  <c r="J186" s="1"/>
  <c r="E186"/>
  <c r="B360"/>
  <c r="A361"/>
  <c r="D360"/>
  <c r="A361" i="8"/>
  <c r="B360"/>
  <c r="D360"/>
  <c r="F185"/>
  <c r="G185" s="1"/>
  <c r="I185"/>
  <c r="C186" s="1"/>
  <c r="D361" i="10" l="1"/>
  <c r="B361"/>
  <c r="A362"/>
  <c r="F186"/>
  <c r="G186" s="1"/>
  <c r="I186" s="1"/>
  <c r="C187" s="1"/>
  <c r="H186" i="8"/>
  <c r="J186" s="1"/>
  <c r="E186"/>
  <c r="A362"/>
  <c r="B361"/>
  <c r="D361"/>
  <c r="H187" i="10" l="1"/>
  <c r="J187" s="1"/>
  <c r="E187"/>
  <c r="B362"/>
  <c r="A363"/>
  <c r="D362"/>
  <c r="F186" i="8"/>
  <c r="G186" s="1"/>
  <c r="I186" s="1"/>
  <c r="C187" s="1"/>
  <c r="A363"/>
  <c r="B362"/>
  <c r="D362"/>
  <c r="D363" i="10" l="1"/>
  <c r="B363"/>
  <c r="A364"/>
  <c r="F187"/>
  <c r="G187" s="1"/>
  <c r="I187" s="1"/>
  <c r="C188" s="1"/>
  <c r="A364" i="8"/>
  <c r="D363"/>
  <c r="B363"/>
  <c r="E187"/>
  <c r="H187"/>
  <c r="J187" s="1"/>
  <c r="H188" i="10" l="1"/>
  <c r="J188" s="1"/>
  <c r="E188"/>
  <c r="B364"/>
  <c r="A365"/>
  <c r="D364"/>
  <c r="A365" i="8"/>
  <c r="B364"/>
  <c r="D364"/>
  <c r="F187"/>
  <c r="G187" s="1"/>
  <c r="I187"/>
  <c r="C188" s="1"/>
  <c r="F188" i="10" l="1"/>
  <c r="G188" s="1"/>
  <c r="I188" s="1"/>
  <c r="C189" s="1"/>
  <c r="D365"/>
  <c r="B365"/>
  <c r="A366"/>
  <c r="H188" i="8"/>
  <c r="J188" s="1"/>
  <c r="E188"/>
  <c r="A366"/>
  <c r="D365"/>
  <c r="B365"/>
  <c r="H189" i="10" l="1"/>
  <c r="J189" s="1"/>
  <c r="E189"/>
  <c r="B366"/>
  <c r="A367"/>
  <c r="D366"/>
  <c r="F188" i="8"/>
  <c r="G188" s="1"/>
  <c r="I188" s="1"/>
  <c r="C189" s="1"/>
  <c r="A367"/>
  <c r="B366"/>
  <c r="D366"/>
  <c r="D367" i="10" l="1"/>
  <c r="B367"/>
  <c r="A368"/>
  <c r="F189"/>
  <c r="G189" s="1"/>
  <c r="I189" s="1"/>
  <c r="C190" s="1"/>
  <c r="A368" i="8"/>
  <c r="D367"/>
  <c r="B367"/>
  <c r="H189"/>
  <c r="J189" s="1"/>
  <c r="E189"/>
  <c r="H190" i="10" l="1"/>
  <c r="J190" s="1"/>
  <c r="E190"/>
  <c r="B368"/>
  <c r="A369"/>
  <c r="D368"/>
  <c r="F189" i="8"/>
  <c r="G189" s="1"/>
  <c r="I189" s="1"/>
  <c r="C190" s="1"/>
  <c r="A369"/>
  <c r="B368"/>
  <c r="D368"/>
  <c r="D369" i="10" l="1"/>
  <c r="B369"/>
  <c r="A370"/>
  <c r="F190"/>
  <c r="G190" s="1"/>
  <c r="I190" s="1"/>
  <c r="C191" s="1"/>
  <c r="A370" i="8"/>
  <c r="D369"/>
  <c r="B369"/>
  <c r="H190"/>
  <c r="J190" s="1"/>
  <c r="E190"/>
  <c r="H191" i="10" l="1"/>
  <c r="J191" s="1"/>
  <c r="E191"/>
  <c r="B370"/>
  <c r="A371"/>
  <c r="D370"/>
  <c r="F190" i="8"/>
  <c r="G190" s="1"/>
  <c r="I190" s="1"/>
  <c r="C191" s="1"/>
  <c r="A371"/>
  <c r="B370"/>
  <c r="D370"/>
  <c r="D371" i="10" l="1"/>
  <c r="B371"/>
  <c r="A372"/>
  <c r="F191"/>
  <c r="G191" s="1"/>
  <c r="I191" s="1"/>
  <c r="C192" s="1"/>
  <c r="A372" i="8"/>
  <c r="D371"/>
  <c r="B371"/>
  <c r="H191"/>
  <c r="J191" s="1"/>
  <c r="E191"/>
  <c r="E192" i="10" l="1"/>
  <c r="H192"/>
  <c r="J192" s="1"/>
  <c r="B372"/>
  <c r="A373"/>
  <c r="D372"/>
  <c r="A373" i="8"/>
  <c r="B372"/>
  <c r="D372"/>
  <c r="F191"/>
  <c r="G191" s="1"/>
  <c r="I191" s="1"/>
  <c r="C192" s="1"/>
  <c r="D373" i="10" l="1"/>
  <c r="B373"/>
  <c r="A374"/>
  <c r="F192"/>
  <c r="G192" s="1"/>
  <c r="I192" s="1"/>
  <c r="C193" s="1"/>
  <c r="E192" i="8"/>
  <c r="H192"/>
  <c r="J192" s="1"/>
  <c r="A374"/>
  <c r="B373"/>
  <c r="D373"/>
  <c r="H193" i="10" l="1"/>
  <c r="J193" s="1"/>
  <c r="E193"/>
  <c r="B374"/>
  <c r="A375"/>
  <c r="D374"/>
  <c r="F192" i="8"/>
  <c r="G192" s="1"/>
  <c r="I192" s="1"/>
  <c r="C193" s="1"/>
  <c r="A375"/>
  <c r="D374"/>
  <c r="B374"/>
  <c r="D375" i="10" l="1"/>
  <c r="B375"/>
  <c r="A376"/>
  <c r="F193"/>
  <c r="G193" s="1"/>
  <c r="I193" s="1"/>
  <c r="C194" s="1"/>
  <c r="A376" i="8"/>
  <c r="D375"/>
  <c r="B375"/>
  <c r="H193"/>
  <c r="J193" s="1"/>
  <c r="E193"/>
  <c r="H194" i="10" l="1"/>
  <c r="J194" s="1"/>
  <c r="E194"/>
  <c r="B376"/>
  <c r="A377"/>
  <c r="D376"/>
  <c r="F193" i="8"/>
  <c r="G193" s="1"/>
  <c r="I193" s="1"/>
  <c r="C194" s="1"/>
  <c r="A377"/>
  <c r="B376"/>
  <c r="D376"/>
  <c r="F194" i="10" l="1"/>
  <c r="G194" s="1"/>
  <c r="I194" s="1"/>
  <c r="C195" s="1"/>
  <c r="D377"/>
  <c r="B377"/>
  <c r="A378"/>
  <c r="A378" i="8"/>
  <c r="B377"/>
  <c r="D377"/>
  <c r="H194"/>
  <c r="J194" s="1"/>
  <c r="E194"/>
  <c r="H195" i="10" l="1"/>
  <c r="J195" s="1"/>
  <c r="E195"/>
  <c r="B378"/>
  <c r="A379"/>
  <c r="D378"/>
  <c r="F194" i="8"/>
  <c r="G194" s="1"/>
  <c r="I194" s="1"/>
  <c r="C195" s="1"/>
  <c r="A379"/>
  <c r="B378"/>
  <c r="D378"/>
  <c r="F195" i="10" l="1"/>
  <c r="G195" s="1"/>
  <c r="I195" s="1"/>
  <c r="C196" s="1"/>
  <c r="D379"/>
  <c r="B379"/>
  <c r="A380"/>
  <c r="A380" i="8"/>
  <c r="D379"/>
  <c r="B379"/>
  <c r="E195"/>
  <c r="H195"/>
  <c r="J195" s="1"/>
  <c r="B380" i="10" l="1"/>
  <c r="A381"/>
  <c r="D380"/>
  <c r="H196"/>
  <c r="J196" s="1"/>
  <c r="E196"/>
  <c r="A381" i="8"/>
  <c r="D380"/>
  <c r="B380"/>
  <c r="F195"/>
  <c r="G195" s="1"/>
  <c r="I195" s="1"/>
  <c r="C196" s="1"/>
  <c r="F196" i="10" l="1"/>
  <c r="G196" s="1"/>
  <c r="I196" s="1"/>
  <c r="C197" s="1"/>
  <c r="D381"/>
  <c r="B381"/>
  <c r="A382"/>
  <c r="H196" i="8"/>
  <c r="J196" s="1"/>
  <c r="E196"/>
  <c r="A382"/>
  <c r="D381"/>
  <c r="B381"/>
  <c r="B382" i="10" l="1"/>
  <c r="A383"/>
  <c r="D382"/>
  <c r="H197"/>
  <c r="J197" s="1"/>
  <c r="E197"/>
  <c r="A383" i="8"/>
  <c r="B382"/>
  <c r="D382"/>
  <c r="F196"/>
  <c r="G196" s="1"/>
  <c r="I196" s="1"/>
  <c r="C197" s="1"/>
  <c r="F197" i="10" l="1"/>
  <c r="G197" s="1"/>
  <c r="I197" s="1"/>
  <c r="C198" s="1"/>
  <c r="D383"/>
  <c r="B383"/>
  <c r="A384"/>
  <c r="H197" i="8"/>
  <c r="J197" s="1"/>
  <c r="E197"/>
  <c r="A384"/>
  <c r="D383"/>
  <c r="B383"/>
  <c r="H198" i="10" l="1"/>
  <c r="J198" s="1"/>
  <c r="E198"/>
  <c r="B384"/>
  <c r="A385"/>
  <c r="D384"/>
  <c r="F197" i="8"/>
  <c r="G197" s="1"/>
  <c r="I197" s="1"/>
  <c r="C198" s="1"/>
  <c r="A385"/>
  <c r="B384"/>
  <c r="D384"/>
  <c r="F198" i="10" l="1"/>
  <c r="G198" s="1"/>
  <c r="I198" s="1"/>
  <c r="C199" s="1"/>
  <c r="D385"/>
  <c r="B385"/>
  <c r="A386"/>
  <c r="A386" i="8"/>
  <c r="D385"/>
  <c r="B385"/>
  <c r="H198"/>
  <c r="J198" s="1"/>
  <c r="E198"/>
  <c r="H199" i="10" l="1"/>
  <c r="J199" s="1"/>
  <c r="E199"/>
  <c r="B386"/>
  <c r="A387"/>
  <c r="D386"/>
  <c r="F198" i="8"/>
  <c r="G198" s="1"/>
  <c r="I198" s="1"/>
  <c r="C199" s="1"/>
  <c r="A387"/>
  <c r="B386"/>
  <c r="D386"/>
  <c r="F199" i="10" l="1"/>
  <c r="G199" s="1"/>
  <c r="I199" s="1"/>
  <c r="C200" s="1"/>
  <c r="D387"/>
  <c r="B387"/>
  <c r="A388"/>
  <c r="A388" i="8"/>
  <c r="B387"/>
  <c r="D387"/>
  <c r="H199"/>
  <c r="J199" s="1"/>
  <c r="E199"/>
  <c r="H200" i="10" l="1"/>
  <c r="J200" s="1"/>
  <c r="E200"/>
  <c r="B388"/>
  <c r="A389"/>
  <c r="D388"/>
  <c r="F199" i="8"/>
  <c r="G199" s="1"/>
  <c r="I199" s="1"/>
  <c r="C200" s="1"/>
  <c r="A389"/>
  <c r="B388"/>
  <c r="D388"/>
  <c r="F200" i="10" l="1"/>
  <c r="G200" s="1"/>
  <c r="I200" s="1"/>
  <c r="C201" s="1"/>
  <c r="D389"/>
  <c r="B389"/>
  <c r="A390"/>
  <c r="A390" i="8"/>
  <c r="D389"/>
  <c r="B389"/>
  <c r="H200"/>
  <c r="J200" s="1"/>
  <c r="E200"/>
  <c r="H201" i="10" l="1"/>
  <c r="J201" s="1"/>
  <c r="E201"/>
  <c r="B390"/>
  <c r="A391"/>
  <c r="D390"/>
  <c r="F200" i="8"/>
  <c r="G200" s="1"/>
  <c r="I200" s="1"/>
  <c r="C201" s="1"/>
  <c r="B390"/>
  <c r="A391"/>
  <c r="D390"/>
  <c r="D391" i="10" l="1"/>
  <c r="B391"/>
  <c r="A392"/>
  <c r="F201"/>
  <c r="G201" s="1"/>
  <c r="I201" s="1"/>
  <c r="C202" s="1"/>
  <c r="A392" i="8"/>
  <c r="D391"/>
  <c r="B391"/>
  <c r="E201"/>
  <c r="H201"/>
  <c r="J201" s="1"/>
  <c r="H202" i="10" l="1"/>
  <c r="J202" s="1"/>
  <c r="E202"/>
  <c r="B392"/>
  <c r="A393"/>
  <c r="D392"/>
  <c r="A393" i="8"/>
  <c r="D392"/>
  <c r="B392"/>
  <c r="F201"/>
  <c r="G201" s="1"/>
  <c r="I201"/>
  <c r="C202" s="1"/>
  <c r="F202" i="10" l="1"/>
  <c r="G202" s="1"/>
  <c r="I202" s="1"/>
  <c r="C203" s="1"/>
  <c r="D393"/>
  <c r="B393"/>
  <c r="A394"/>
  <c r="H202" i="8"/>
  <c r="J202" s="1"/>
  <c r="E202"/>
  <c r="A394"/>
  <c r="D393"/>
  <c r="B393"/>
  <c r="H203" i="10" l="1"/>
  <c r="J203" s="1"/>
  <c r="E203"/>
  <c r="B394"/>
  <c r="A395"/>
  <c r="D394"/>
  <c r="B394" i="8"/>
  <c r="A395"/>
  <c r="D394"/>
  <c r="F202"/>
  <c r="G202" s="1"/>
  <c r="I202" s="1"/>
  <c r="C203" s="1"/>
  <c r="F203" i="10" l="1"/>
  <c r="G203" s="1"/>
  <c r="I203" s="1"/>
  <c r="C204" s="1"/>
  <c r="D395"/>
  <c r="A396"/>
  <c r="B395"/>
  <c r="H203" i="8"/>
  <c r="J203" s="1"/>
  <c r="E203"/>
  <c r="A396"/>
  <c r="D395"/>
  <c r="B395"/>
  <c r="H204" i="10" l="1"/>
  <c r="J204" s="1"/>
  <c r="E204"/>
  <c r="B396"/>
  <c r="D396"/>
  <c r="A397"/>
  <c r="A397" i="8"/>
  <c r="B396"/>
  <c r="D396"/>
  <c r="F203"/>
  <c r="G203" s="1"/>
  <c r="I203" s="1"/>
  <c r="C204" s="1"/>
  <c r="F204" i="10" l="1"/>
  <c r="G204" s="1"/>
  <c r="I204" s="1"/>
  <c r="C205" s="1"/>
  <c r="D397"/>
  <c r="B397"/>
  <c r="A398"/>
  <c r="H204" i="8"/>
  <c r="J204" s="1"/>
  <c r="E204"/>
  <c r="A398"/>
  <c r="B397"/>
  <c r="D397"/>
  <c r="H205" i="10" l="1"/>
  <c r="J205" s="1"/>
  <c r="E205"/>
  <c r="B398"/>
  <c r="D398"/>
  <c r="A399"/>
  <c r="F204" i="8"/>
  <c r="G204" s="1"/>
  <c r="I204" s="1"/>
  <c r="C205" s="1"/>
  <c r="B398"/>
  <c r="A399"/>
  <c r="D398"/>
  <c r="F205" i="10" l="1"/>
  <c r="G205" s="1"/>
  <c r="I205" s="1"/>
  <c r="C206" s="1"/>
  <c r="D399"/>
  <c r="B399"/>
  <c r="A400"/>
  <c r="E205" i="8"/>
  <c r="H205"/>
  <c r="J205" s="1"/>
  <c r="A400"/>
  <c r="B399"/>
  <c r="D399"/>
  <c r="B400" i="10" l="1"/>
  <c r="D400"/>
  <c r="A401"/>
  <c r="E206"/>
  <c r="H206"/>
  <c r="J206" s="1"/>
  <c r="F205" i="8"/>
  <c r="G205" s="1"/>
  <c r="I205" s="1"/>
  <c r="C206" s="1"/>
  <c r="A401"/>
  <c r="D400"/>
  <c r="B400"/>
  <c r="F206" i="10" l="1"/>
  <c r="G206" s="1"/>
  <c r="I206" s="1"/>
  <c r="C207" s="1"/>
  <c r="D401"/>
  <c r="B401"/>
  <c r="A402"/>
  <c r="H206" i="8"/>
  <c r="J206" s="1"/>
  <c r="E206"/>
  <c r="A402"/>
  <c r="D401"/>
  <c r="B401"/>
  <c r="H207" i="10" l="1"/>
  <c r="J207" s="1"/>
  <c r="E207"/>
  <c r="B402"/>
  <c r="D402"/>
  <c r="A403"/>
  <c r="F206" i="8"/>
  <c r="G206" s="1"/>
  <c r="I206" s="1"/>
  <c r="C207" s="1"/>
  <c r="A403"/>
  <c r="B402"/>
  <c r="D402"/>
  <c r="F207" i="10" l="1"/>
  <c r="G207" s="1"/>
  <c r="I207" s="1"/>
  <c r="C208" s="1"/>
  <c r="D403"/>
  <c r="B403"/>
  <c r="A404"/>
  <c r="A404" i="8"/>
  <c r="B403"/>
  <c r="D403"/>
  <c r="E207"/>
  <c r="H207"/>
  <c r="J207" s="1"/>
  <c r="E208" i="10" l="1"/>
  <c r="H208"/>
  <c r="J208" s="1"/>
  <c r="B404"/>
  <c r="D404"/>
  <c r="A405"/>
  <c r="F207" i="8"/>
  <c r="G207" s="1"/>
  <c r="I207" s="1"/>
  <c r="C208" s="1"/>
  <c r="A405"/>
  <c r="B404"/>
  <c r="D404"/>
  <c r="F208" i="10" l="1"/>
  <c r="G208" s="1"/>
  <c r="I208" s="1"/>
  <c r="C209" s="1"/>
  <c r="D405"/>
  <c r="B405"/>
  <c r="A406"/>
  <c r="E208" i="8"/>
  <c r="H208"/>
  <c r="J208" s="1"/>
  <c r="A406"/>
  <c r="D405"/>
  <c r="B405"/>
  <c r="H209" i="10" l="1"/>
  <c r="J209" s="1"/>
  <c r="E209"/>
  <c r="B406"/>
  <c r="D406"/>
  <c r="A407"/>
  <c r="A407" i="8"/>
  <c r="B406"/>
  <c r="D406"/>
  <c r="F208"/>
  <c r="G208" s="1"/>
  <c r="I208" s="1"/>
  <c r="C209" s="1"/>
  <c r="F209" i="10" l="1"/>
  <c r="G209" s="1"/>
  <c r="I209" s="1"/>
  <c r="C210" s="1"/>
  <c r="D407"/>
  <c r="B407"/>
  <c r="A408"/>
  <c r="H209" i="8"/>
  <c r="J209" s="1"/>
  <c r="E209"/>
  <c r="A408"/>
  <c r="B407"/>
  <c r="D407"/>
  <c r="H210" i="10" l="1"/>
  <c r="J210" s="1"/>
  <c r="E210"/>
  <c r="B408"/>
  <c r="D408"/>
  <c r="A409"/>
  <c r="F209" i="8"/>
  <c r="G209" s="1"/>
  <c r="I209" s="1"/>
  <c r="C210" s="1"/>
  <c r="A409"/>
  <c r="D408"/>
  <c r="B408"/>
  <c r="F210" i="10" l="1"/>
  <c r="G210" s="1"/>
  <c r="I210" s="1"/>
  <c r="C211" s="1"/>
  <c r="D409"/>
  <c r="B409"/>
  <c r="A410"/>
  <c r="E210" i="8"/>
  <c r="H210"/>
  <c r="J210" s="1"/>
  <c r="A410"/>
  <c r="B409"/>
  <c r="D409"/>
  <c r="E211" i="10" l="1"/>
  <c r="H211"/>
  <c r="J211" s="1"/>
  <c r="B410"/>
  <c r="A411"/>
  <c r="D410"/>
  <c r="A411" i="8"/>
  <c r="B410"/>
  <c r="D410"/>
  <c r="F210"/>
  <c r="G210" s="1"/>
  <c r="I210" s="1"/>
  <c r="C211" s="1"/>
  <c r="F211" i="10" l="1"/>
  <c r="G211" s="1"/>
  <c r="I211" s="1"/>
  <c r="C212" s="1"/>
  <c r="A412"/>
  <c r="D411"/>
  <c r="B411"/>
  <c r="H211" i="8"/>
  <c r="J211" s="1"/>
  <c r="E211"/>
  <c r="A412"/>
  <c r="D411"/>
  <c r="B411"/>
  <c r="H212" i="10" l="1"/>
  <c r="J212" s="1"/>
  <c r="E212"/>
  <c r="B412"/>
  <c r="A413"/>
  <c r="D412"/>
  <c r="B412" i="8"/>
  <c r="A413"/>
  <c r="D412"/>
  <c r="F211"/>
  <c r="G211" s="1"/>
  <c r="I211" s="1"/>
  <c r="C212" s="1"/>
  <c r="F212" i="10" l="1"/>
  <c r="G212" s="1"/>
  <c r="I212" s="1"/>
  <c r="C213" s="1"/>
  <c r="A414"/>
  <c r="D413"/>
  <c r="B413"/>
  <c r="E212" i="8"/>
  <c r="H212"/>
  <c r="J212" s="1"/>
  <c r="A414"/>
  <c r="B413"/>
  <c r="D413"/>
  <c r="H213" i="10" l="1"/>
  <c r="J213" s="1"/>
  <c r="E213"/>
  <c r="B414"/>
  <c r="A415"/>
  <c r="D414"/>
  <c r="D414" i="8"/>
  <c r="A415"/>
  <c r="B414"/>
  <c r="F212"/>
  <c r="G212" s="1"/>
  <c r="I212" s="1"/>
  <c r="C213" s="1"/>
  <c r="F213" i="10" l="1"/>
  <c r="G213" s="1"/>
  <c r="I213" s="1"/>
  <c r="C214" s="1"/>
  <c r="A416"/>
  <c r="D415"/>
  <c r="B415"/>
  <c r="A416" i="8"/>
  <c r="B415"/>
  <c r="D415"/>
  <c r="E213"/>
  <c r="H213"/>
  <c r="J213" s="1"/>
  <c r="H214" i="10" l="1"/>
  <c r="J214" s="1"/>
  <c r="E214"/>
  <c r="B416"/>
  <c r="A417"/>
  <c r="D416"/>
  <c r="F213" i="8"/>
  <c r="G213" s="1"/>
  <c r="I213" s="1"/>
  <c r="C214" s="1"/>
  <c r="A417"/>
  <c r="D416"/>
  <c r="B416"/>
  <c r="F214" i="10" l="1"/>
  <c r="G214" s="1"/>
  <c r="I214" s="1"/>
  <c r="C215" s="1"/>
  <c r="A418"/>
  <c r="D417"/>
  <c r="B417"/>
  <c r="E214" i="8"/>
  <c r="H214"/>
  <c r="J214" s="1"/>
  <c r="A418"/>
  <c r="D417"/>
  <c r="B417"/>
  <c r="H215" i="10" l="1"/>
  <c r="J215" s="1"/>
  <c r="E215"/>
  <c r="B418"/>
  <c r="A419"/>
  <c r="D418"/>
  <c r="A419" i="8"/>
  <c r="B418"/>
  <c r="D418"/>
  <c r="F214"/>
  <c r="G214" s="1"/>
  <c r="I214" s="1"/>
  <c r="C215" s="1"/>
  <c r="F215" i="10" l="1"/>
  <c r="G215" s="1"/>
  <c r="I215" s="1"/>
  <c r="C216" s="1"/>
  <c r="A420"/>
  <c r="D419"/>
  <c r="B419"/>
  <c r="A420" i="8"/>
  <c r="B419"/>
  <c r="D419"/>
  <c r="H215"/>
  <c r="J215" s="1"/>
  <c r="E215"/>
  <c r="H216" i="10" l="1"/>
  <c r="J216" s="1"/>
  <c r="E216"/>
  <c r="B420"/>
  <c r="A421"/>
  <c r="D420"/>
  <c r="F215" i="8"/>
  <c r="G215" s="1"/>
  <c r="I215" s="1"/>
  <c r="C216" s="1"/>
  <c r="A421"/>
  <c r="D420"/>
  <c r="B420"/>
  <c r="F216" i="10" l="1"/>
  <c r="G216" s="1"/>
  <c r="I216" s="1"/>
  <c r="C217" s="1"/>
  <c r="A422"/>
  <c r="D421"/>
  <c r="B421"/>
  <c r="E216" i="8"/>
  <c r="H216"/>
  <c r="J216" s="1"/>
  <c r="A422"/>
  <c r="D421"/>
  <c r="B421"/>
  <c r="H217" i="10" l="1"/>
  <c r="J217" s="1"/>
  <c r="E217"/>
  <c r="B422"/>
  <c r="A423"/>
  <c r="D422"/>
  <c r="A423" i="8"/>
  <c r="B422"/>
  <c r="D422"/>
  <c r="F216"/>
  <c r="G216" s="1"/>
  <c r="I216" s="1"/>
  <c r="C217" s="1"/>
  <c r="F217" i="10" l="1"/>
  <c r="G217" s="1"/>
  <c r="I217" s="1"/>
  <c r="C218" s="1"/>
  <c r="A424"/>
  <c r="D423"/>
  <c r="B423"/>
  <c r="A424" i="8"/>
  <c r="D423"/>
  <c r="B423"/>
  <c r="H217"/>
  <c r="J217" s="1"/>
  <c r="E217"/>
  <c r="H218" i="10" l="1"/>
  <c r="J218" s="1"/>
  <c r="E218"/>
  <c r="B424"/>
  <c r="A425"/>
  <c r="D424"/>
  <c r="F217" i="8"/>
  <c r="G217" s="1"/>
  <c r="I217" s="1"/>
  <c r="C218" s="1"/>
  <c r="A425"/>
  <c r="D424"/>
  <c r="B424"/>
  <c r="F218" i="10" l="1"/>
  <c r="G218" s="1"/>
  <c r="I218" s="1"/>
  <c r="C219" s="1"/>
  <c r="A426"/>
  <c r="D425"/>
  <c r="B425"/>
  <c r="E218" i="8"/>
  <c r="H218"/>
  <c r="J218" s="1"/>
  <c r="A426"/>
  <c r="B425"/>
  <c r="D425"/>
  <c r="H219" i="10" l="1"/>
  <c r="J219" s="1"/>
  <c r="E219"/>
  <c r="B426"/>
  <c r="A427"/>
  <c r="D426"/>
  <c r="F218" i="8"/>
  <c r="G218" s="1"/>
  <c r="I218" s="1"/>
  <c r="C219" s="1"/>
  <c r="B426"/>
  <c r="A427"/>
  <c r="D426"/>
  <c r="A428" i="10" l="1"/>
  <c r="D427"/>
  <c r="B427"/>
  <c r="F219"/>
  <c r="G219" s="1"/>
  <c r="I219"/>
  <c r="C220" s="1"/>
  <c r="A428" i="8"/>
  <c r="D427"/>
  <c r="B427"/>
  <c r="H219"/>
  <c r="J219" s="1"/>
  <c r="E219"/>
  <c r="B428" i="10" l="1"/>
  <c r="A429"/>
  <c r="D428"/>
  <c r="H220"/>
  <c r="J220" s="1"/>
  <c r="E220"/>
  <c r="F219" i="8"/>
  <c r="G219" s="1"/>
  <c r="I219" s="1"/>
  <c r="C220" s="1"/>
  <c r="B428"/>
  <c r="A429"/>
  <c r="D428"/>
  <c r="F220" i="10" l="1"/>
  <c r="G220" s="1"/>
  <c r="I220" s="1"/>
  <c r="C221" s="1"/>
  <c r="A430"/>
  <c r="D429"/>
  <c r="B429"/>
  <c r="H220" i="8"/>
  <c r="J220" s="1"/>
  <c r="E220"/>
  <c r="A430"/>
  <c r="D429"/>
  <c r="B429"/>
  <c r="H221" i="10" l="1"/>
  <c r="J221" s="1"/>
  <c r="E221"/>
  <c r="B430"/>
  <c r="A431"/>
  <c r="D430"/>
  <c r="F220" i="8"/>
  <c r="G220" s="1"/>
  <c r="I220" s="1"/>
  <c r="C221" s="1"/>
  <c r="A431"/>
  <c r="D430"/>
  <c r="B430"/>
  <c r="A432" i="10" l="1"/>
  <c r="D431"/>
  <c r="B431"/>
  <c r="F221"/>
  <c r="G221" s="1"/>
  <c r="I221" s="1"/>
  <c r="C222" s="1"/>
  <c r="A432" i="8"/>
  <c r="B431"/>
  <c r="D431"/>
  <c r="H221"/>
  <c r="J221" s="1"/>
  <c r="E221"/>
  <c r="H222" i="10" l="1"/>
  <c r="J222" s="1"/>
  <c r="E222"/>
  <c r="B432"/>
  <c r="A433"/>
  <c r="D432"/>
  <c r="A433" i="8"/>
  <c r="D432"/>
  <c r="B432"/>
  <c r="F221"/>
  <c r="G221" s="1"/>
  <c r="I221" s="1"/>
  <c r="C222" s="1"/>
  <c r="A434" i="10" l="1"/>
  <c r="D433"/>
  <c r="B433"/>
  <c r="F222"/>
  <c r="G222" s="1"/>
  <c r="I222"/>
  <c r="C223" s="1"/>
  <c r="E222" i="8"/>
  <c r="H222"/>
  <c r="J222" s="1"/>
  <c r="A434"/>
  <c r="D433"/>
  <c r="B433"/>
  <c r="H223" i="10" l="1"/>
  <c r="J223" s="1"/>
  <c r="E223"/>
  <c r="B434"/>
  <c r="A435"/>
  <c r="D434"/>
  <c r="D434" i="8"/>
  <c r="A435"/>
  <c r="B434"/>
  <c r="F222"/>
  <c r="G222" s="1"/>
  <c r="I222" s="1"/>
  <c r="C223" s="1"/>
  <c r="A436" i="10" l="1"/>
  <c r="D435"/>
  <c r="B435"/>
  <c r="F223"/>
  <c r="G223" s="1"/>
  <c r="I223"/>
  <c r="C224" s="1"/>
  <c r="E223" i="8"/>
  <c r="H223"/>
  <c r="J223" s="1"/>
  <c r="A436"/>
  <c r="D435"/>
  <c r="B435"/>
  <c r="H224" i="10" l="1"/>
  <c r="J224" s="1"/>
  <c r="E224"/>
  <c r="B436"/>
  <c r="A437"/>
  <c r="D436"/>
  <c r="F223" i="8"/>
  <c r="G223" s="1"/>
  <c r="I223" s="1"/>
  <c r="C224" s="1"/>
  <c r="D436"/>
  <c r="A437"/>
  <c r="B436"/>
  <c r="A438" i="10" l="1"/>
  <c r="D437"/>
  <c r="B437"/>
  <c r="F224"/>
  <c r="G224" s="1"/>
  <c r="I224" s="1"/>
  <c r="C225" s="1"/>
  <c r="A438" i="8"/>
  <c r="B437"/>
  <c r="D437"/>
  <c r="H224"/>
  <c r="J224" s="1"/>
  <c r="E224"/>
  <c r="H225" i="10" l="1"/>
  <c r="J225" s="1"/>
  <c r="E225"/>
  <c r="B438"/>
  <c r="A439"/>
  <c r="D438"/>
  <c r="F224" i="8"/>
  <c r="G224" s="1"/>
  <c r="I224" s="1"/>
  <c r="C225" s="1"/>
  <c r="B438"/>
  <c r="D438"/>
  <c r="A439"/>
  <c r="A440" i="10" l="1"/>
  <c r="D439"/>
  <c r="B439"/>
  <c r="F225"/>
  <c r="G225" s="1"/>
  <c r="I225"/>
  <c r="C226" s="1"/>
  <c r="A440" i="8"/>
  <c r="D439"/>
  <c r="B439"/>
  <c r="H225"/>
  <c r="J225" s="1"/>
  <c r="E225"/>
  <c r="H226" i="10" l="1"/>
  <c r="J226" s="1"/>
  <c r="E226"/>
  <c r="B440"/>
  <c r="A441"/>
  <c r="D440"/>
  <c r="F225" i="8"/>
  <c r="G225" s="1"/>
  <c r="I225" s="1"/>
  <c r="C226" s="1"/>
  <c r="A441"/>
  <c r="D440"/>
  <c r="B440"/>
  <c r="A442" i="10" l="1"/>
  <c r="D441"/>
  <c r="B441"/>
  <c r="F226"/>
  <c r="G226" s="1"/>
  <c r="I226" s="1"/>
  <c r="C227" s="1"/>
  <c r="A442" i="8"/>
  <c r="D441"/>
  <c r="B441"/>
  <c r="E226"/>
  <c r="H226"/>
  <c r="J226" s="1"/>
  <c r="H227" i="10" l="1"/>
  <c r="J227" s="1"/>
  <c r="E227"/>
  <c r="B442"/>
  <c r="A443"/>
  <c r="D442"/>
  <c r="F226" i="8"/>
  <c r="G226" s="1"/>
  <c r="I226" s="1"/>
  <c r="C227" s="1"/>
  <c r="A443"/>
  <c r="D442"/>
  <c r="B442"/>
  <c r="A444" i="10" l="1"/>
  <c r="D443"/>
  <c r="B443"/>
  <c r="F227"/>
  <c r="G227" s="1"/>
  <c r="I227" s="1"/>
  <c r="C228" s="1"/>
  <c r="A444" i="8"/>
  <c r="B443"/>
  <c r="D443"/>
  <c r="H227"/>
  <c r="J227" s="1"/>
  <c r="E227"/>
  <c r="H228" i="10" l="1"/>
  <c r="J228" s="1"/>
  <c r="E228"/>
  <c r="B444"/>
  <c r="A445"/>
  <c r="D444"/>
  <c r="F227" i="8"/>
  <c r="G227" s="1"/>
  <c r="I227" s="1"/>
  <c r="C228" s="1"/>
  <c r="D444"/>
  <c r="A445"/>
  <c r="B444"/>
  <c r="A446" i="10" l="1"/>
  <c r="D445"/>
  <c r="B445"/>
  <c r="F228"/>
  <c r="G228" s="1"/>
  <c r="I228" s="1"/>
  <c r="C229" s="1"/>
  <c r="H228" i="8"/>
  <c r="J228" s="1"/>
  <c r="E228"/>
  <c r="A446"/>
  <c r="D445"/>
  <c r="B445"/>
  <c r="H229" i="10" l="1"/>
  <c r="J229" s="1"/>
  <c r="E229"/>
  <c r="B446"/>
  <c r="A447"/>
  <c r="D446"/>
  <c r="A447" i="8"/>
  <c r="D446"/>
  <c r="B446"/>
  <c r="F228"/>
  <c r="G228" s="1"/>
  <c r="I228" s="1"/>
  <c r="C229" s="1"/>
  <c r="A448" i="10" l="1"/>
  <c r="D447"/>
  <c r="B447"/>
  <c r="F229"/>
  <c r="G229" s="1"/>
  <c r="I229"/>
  <c r="C230" s="1"/>
  <c r="A448" i="8"/>
  <c r="B447"/>
  <c r="D447"/>
  <c r="E229"/>
  <c r="H229"/>
  <c r="J229" s="1"/>
  <c r="H230" i="10" l="1"/>
  <c r="J230" s="1"/>
  <c r="E230"/>
  <c r="B448"/>
  <c r="A449"/>
  <c r="D448"/>
  <c r="A449" i="8"/>
  <c r="B448"/>
  <c r="D448"/>
  <c r="F229"/>
  <c r="G229" s="1"/>
  <c r="I229" s="1"/>
  <c r="C230" s="1"/>
  <c r="A450" i="10" l="1"/>
  <c r="D449"/>
  <c r="B449"/>
  <c r="F230"/>
  <c r="G230" s="1"/>
  <c r="I230" s="1"/>
  <c r="C231" s="1"/>
  <c r="E230" i="8"/>
  <c r="H230"/>
  <c r="J230" s="1"/>
  <c r="A450"/>
  <c r="D449"/>
  <c r="B449"/>
  <c r="H231" i="10" l="1"/>
  <c r="J231" s="1"/>
  <c r="E231"/>
  <c r="B450"/>
  <c r="A451"/>
  <c r="D450"/>
  <c r="B450" i="8"/>
  <c r="A451"/>
  <c r="D450"/>
  <c r="F230"/>
  <c r="G230" s="1"/>
  <c r="I230" s="1"/>
  <c r="C231" s="1"/>
  <c r="A452" i="10" l="1"/>
  <c r="D451"/>
  <c r="B451"/>
  <c r="F231"/>
  <c r="G231" s="1"/>
  <c r="I231"/>
  <c r="C232" s="1"/>
  <c r="H231" i="8"/>
  <c r="J231" s="1"/>
  <c r="E231"/>
  <c r="A452"/>
  <c r="D451"/>
  <c r="B451"/>
  <c r="H232" i="10" l="1"/>
  <c r="J232" s="1"/>
  <c r="E232"/>
  <c r="B452"/>
  <c r="A453"/>
  <c r="D452"/>
  <c r="D452" i="8"/>
  <c r="A453"/>
  <c r="B452"/>
  <c r="F231"/>
  <c r="G231" s="1"/>
  <c r="I231" s="1"/>
  <c r="C232" s="1"/>
  <c r="A454" i="10" l="1"/>
  <c r="D453"/>
  <c r="B453"/>
  <c r="F232"/>
  <c r="G232" s="1"/>
  <c r="I232"/>
  <c r="C233" s="1"/>
  <c r="A454" i="8"/>
  <c r="D453"/>
  <c r="B453"/>
  <c r="E232"/>
  <c r="H232"/>
  <c r="J232" s="1"/>
  <c r="H233" i="10" l="1"/>
  <c r="J233" s="1"/>
  <c r="E233"/>
  <c r="B454"/>
  <c r="A455"/>
  <c r="D454"/>
  <c r="F232" i="8"/>
  <c r="G232" s="1"/>
  <c r="I232" s="1"/>
  <c r="C233" s="1"/>
  <c r="B454"/>
  <c r="A455"/>
  <c r="D454"/>
  <c r="A456" i="10" l="1"/>
  <c r="D455"/>
  <c r="B455"/>
  <c r="F233"/>
  <c r="G233" s="1"/>
  <c r="I233"/>
  <c r="C234" s="1"/>
  <c r="E233" i="8"/>
  <c r="H233"/>
  <c r="J233" s="1"/>
  <c r="A456"/>
  <c r="D455"/>
  <c r="B455"/>
  <c r="E234" i="10" l="1"/>
  <c r="H234"/>
  <c r="J234" s="1"/>
  <c r="B456"/>
  <c r="A457"/>
  <c r="D456"/>
  <c r="D456" i="8"/>
  <c r="A457"/>
  <c r="B456"/>
  <c r="F233"/>
  <c r="G233" s="1"/>
  <c r="I233" s="1"/>
  <c r="C234" s="1"/>
  <c r="A458" i="10" l="1"/>
  <c r="D457"/>
  <c r="B457"/>
  <c r="F234"/>
  <c r="G234" s="1"/>
  <c r="I234" s="1"/>
  <c r="C235" s="1"/>
  <c r="E234" i="8"/>
  <c r="H234"/>
  <c r="J234" s="1"/>
  <c r="A458"/>
  <c r="B457"/>
  <c r="D457"/>
  <c r="H235" i="10" l="1"/>
  <c r="J235" s="1"/>
  <c r="E235"/>
  <c r="B458"/>
  <c r="A459"/>
  <c r="D458"/>
  <c r="B458" i="8"/>
  <c r="A459"/>
  <c r="D458"/>
  <c r="F234"/>
  <c r="G234" s="1"/>
  <c r="I234" s="1"/>
  <c r="C235" s="1"/>
  <c r="A460" i="10" l="1"/>
  <c r="D459"/>
  <c r="B459"/>
  <c r="F235"/>
  <c r="G235" s="1"/>
  <c r="I235" s="1"/>
  <c r="C236" s="1"/>
  <c r="H235" i="8"/>
  <c r="J235" s="1"/>
  <c r="E235"/>
  <c r="A460"/>
  <c r="D459"/>
  <c r="B459"/>
  <c r="H236" i="10" l="1"/>
  <c r="J236" s="1"/>
  <c r="E236"/>
  <c r="B460"/>
  <c r="A461"/>
  <c r="D460"/>
  <c r="F235" i="8"/>
  <c r="G235" s="1"/>
  <c r="I235" s="1"/>
  <c r="C236" s="1"/>
  <c r="D460"/>
  <c r="A461"/>
  <c r="B460"/>
  <c r="A462" i="10" l="1"/>
  <c r="D461"/>
  <c r="B461"/>
  <c r="F236"/>
  <c r="G236" s="1"/>
  <c r="I236" s="1"/>
  <c r="C237" s="1"/>
  <c r="A462" i="8"/>
  <c r="D461"/>
  <c r="B461"/>
  <c r="H236"/>
  <c r="J236" s="1"/>
  <c r="E236"/>
  <c r="H237" i="10" l="1"/>
  <c r="J237" s="1"/>
  <c r="E237"/>
  <c r="B462"/>
  <c r="A463"/>
  <c r="D462"/>
  <c r="F236" i="8"/>
  <c r="G236" s="1"/>
  <c r="I236" s="1"/>
  <c r="C237" s="1"/>
  <c r="B462"/>
  <c r="A463"/>
  <c r="D462"/>
  <c r="A464" i="10" l="1"/>
  <c r="D463"/>
  <c r="B463"/>
  <c r="F237"/>
  <c r="G237" s="1"/>
  <c r="I237"/>
  <c r="C238" s="1"/>
  <c r="A464" i="8"/>
  <c r="B463"/>
  <c r="D463"/>
  <c r="E237"/>
  <c r="H237"/>
  <c r="J237" s="1"/>
  <c r="E238" i="10" l="1"/>
  <c r="H238"/>
  <c r="J238" s="1"/>
  <c r="B464"/>
  <c r="A465"/>
  <c r="D464"/>
  <c r="F237" i="8"/>
  <c r="G237" s="1"/>
  <c r="I237" s="1"/>
  <c r="C238" s="1"/>
  <c r="D464"/>
  <c r="A465"/>
  <c r="B464"/>
  <c r="A466" i="10" l="1"/>
  <c r="D465"/>
  <c r="B465"/>
  <c r="F238"/>
  <c r="G238" s="1"/>
  <c r="I238"/>
  <c r="C239" s="1"/>
  <c r="E238" i="8"/>
  <c r="H238"/>
  <c r="J238" s="1"/>
  <c r="A466"/>
  <c r="D465"/>
  <c r="B465"/>
  <c r="H239" i="10" l="1"/>
  <c r="J239" s="1"/>
  <c r="E239"/>
  <c r="B466"/>
  <c r="A467"/>
  <c r="D466"/>
  <c r="A467" i="8"/>
  <c r="D466"/>
  <c r="B466"/>
  <c r="F238"/>
  <c r="G238" s="1"/>
  <c r="I238" s="1"/>
  <c r="C239" s="1"/>
  <c r="A468" i="10" l="1"/>
  <c r="D467"/>
  <c r="B467"/>
  <c r="F239"/>
  <c r="G239" s="1"/>
  <c r="I239" s="1"/>
  <c r="C240" s="1"/>
  <c r="E239" i="8"/>
  <c r="H239"/>
  <c r="J239" s="1"/>
  <c r="A468"/>
  <c r="B467"/>
  <c r="D467"/>
  <c r="H240" i="10" l="1"/>
  <c r="J240" s="1"/>
  <c r="E240"/>
  <c r="B468"/>
  <c r="A469"/>
  <c r="D468"/>
  <c r="A469" i="8"/>
  <c r="D468"/>
  <c r="B468"/>
  <c r="F239"/>
  <c r="G239" s="1"/>
  <c r="I239" s="1"/>
  <c r="C240" s="1"/>
  <c r="A470" i="10" l="1"/>
  <c r="D469"/>
  <c r="B469"/>
  <c r="F240"/>
  <c r="G240" s="1"/>
  <c r="I240" s="1"/>
  <c r="C241" s="1"/>
  <c r="A470" i="8"/>
  <c r="B469"/>
  <c r="D469"/>
  <c r="H240"/>
  <c r="J240" s="1"/>
  <c r="E240"/>
  <c r="H241" i="10" l="1"/>
  <c r="J241" s="1"/>
  <c r="E241"/>
  <c r="B470"/>
  <c r="A471"/>
  <c r="D470"/>
  <c r="F240" i="8"/>
  <c r="G240" s="1"/>
  <c r="I240" s="1"/>
  <c r="C241" s="1"/>
  <c r="D470"/>
  <c r="A471"/>
  <c r="B470"/>
  <c r="A472" i="10" l="1"/>
  <c r="D471"/>
  <c r="B471"/>
  <c r="F241"/>
  <c r="G241" s="1"/>
  <c r="I241" s="1"/>
  <c r="C242" s="1"/>
  <c r="H241" i="8"/>
  <c r="J241" s="1"/>
  <c r="E241"/>
  <c r="A472"/>
  <c r="B471"/>
  <c r="D471"/>
  <c r="H242" i="10" l="1"/>
  <c r="J242" s="1"/>
  <c r="E242"/>
  <c r="B472"/>
  <c r="A473"/>
  <c r="D472"/>
  <c r="A473" i="8"/>
  <c r="D472"/>
  <c r="B472"/>
  <c r="F241"/>
  <c r="G241" s="1"/>
  <c r="I241" s="1"/>
  <c r="C242" s="1"/>
  <c r="A474" i="10" l="1"/>
  <c r="D473"/>
  <c r="B473"/>
  <c r="F242"/>
  <c r="G242" s="1"/>
  <c r="I242" s="1"/>
  <c r="C243" s="1"/>
  <c r="A474" i="8"/>
  <c r="B473"/>
  <c r="D473"/>
  <c r="H242"/>
  <c r="J242" s="1"/>
  <c r="E242"/>
  <c r="H243" i="10" l="1"/>
  <c r="J243" s="1"/>
  <c r="E243"/>
  <c r="B474"/>
  <c r="A475"/>
  <c r="D474"/>
  <c r="F242" i="8"/>
  <c r="G242" s="1"/>
  <c r="I242" s="1"/>
  <c r="C243" s="1"/>
  <c r="A475"/>
  <c r="B474"/>
  <c r="D474"/>
  <c r="A476" i="10" l="1"/>
  <c r="D475"/>
  <c r="B475"/>
  <c r="F243"/>
  <c r="G243" s="1"/>
  <c r="I243" s="1"/>
  <c r="C244" s="1"/>
  <c r="A476" i="8"/>
  <c r="D475"/>
  <c r="B475"/>
  <c r="H243"/>
  <c r="J243" s="1"/>
  <c r="E243"/>
  <c r="H244" i="10" l="1"/>
  <c r="J244" s="1"/>
  <c r="E244"/>
  <c r="B476"/>
  <c r="A477"/>
  <c r="D476"/>
  <c r="A477" i="8"/>
  <c r="D476"/>
  <c r="B476"/>
  <c r="F243"/>
  <c r="G243" s="1"/>
  <c r="I243" s="1"/>
  <c r="C244" s="1"/>
  <c r="A478" i="10" l="1"/>
  <c r="D477"/>
  <c r="B477"/>
  <c r="F244"/>
  <c r="G244" s="1"/>
  <c r="I244" s="1"/>
  <c r="C245" s="1"/>
  <c r="E244" i="8"/>
  <c r="H244"/>
  <c r="J244" s="1"/>
  <c r="A478"/>
  <c r="D477"/>
  <c r="B477"/>
  <c r="H245" i="10" l="1"/>
  <c r="J245" s="1"/>
  <c r="E245"/>
  <c r="B478"/>
  <c r="A479"/>
  <c r="D478"/>
  <c r="B478" i="8"/>
  <c r="A479"/>
  <c r="D478"/>
  <c r="F244"/>
  <c r="G244" s="1"/>
  <c r="I244" s="1"/>
  <c r="C245" s="1"/>
  <c r="A480" i="10" l="1"/>
  <c r="D479"/>
  <c r="B479"/>
  <c r="F245"/>
  <c r="G245" s="1"/>
  <c r="I245"/>
  <c r="C246" s="1"/>
  <c r="H245" i="8"/>
  <c r="J245" s="1"/>
  <c r="E245"/>
  <c r="A480"/>
  <c r="B479"/>
  <c r="D479"/>
  <c r="H246" i="10" l="1"/>
  <c r="J246" s="1"/>
  <c r="E246"/>
  <c r="B480"/>
  <c r="A481"/>
  <c r="D480"/>
  <c r="A481" i="8"/>
  <c r="D480"/>
  <c r="B480"/>
  <c r="F245"/>
  <c r="G245" s="1"/>
  <c r="I245" s="1"/>
  <c r="C246" s="1"/>
  <c r="A482" i="10" l="1"/>
  <c r="D481"/>
  <c r="B481"/>
  <c r="F246"/>
  <c r="G246" s="1"/>
  <c r="I246" s="1"/>
  <c r="C247" s="1"/>
  <c r="A482" i="8"/>
  <c r="B481"/>
  <c r="D481"/>
  <c r="E246"/>
  <c r="H246"/>
  <c r="J246" s="1"/>
  <c r="H247" i="10" l="1"/>
  <c r="J247" s="1"/>
  <c r="E247"/>
  <c r="B482"/>
  <c r="A483"/>
  <c r="D482"/>
  <c r="F246" i="8"/>
  <c r="G246" s="1"/>
  <c r="I246" s="1"/>
  <c r="C247" s="1"/>
  <c r="B482"/>
  <c r="A483"/>
  <c r="D482"/>
  <c r="A484" i="10" l="1"/>
  <c r="D483"/>
  <c r="B483"/>
  <c r="F247"/>
  <c r="G247" s="1"/>
  <c r="I247" s="1"/>
  <c r="C248" s="1"/>
  <c r="H247" i="8"/>
  <c r="J247" s="1"/>
  <c r="E247"/>
  <c r="D483"/>
  <c r="A484"/>
  <c r="B483"/>
  <c r="H248" i="10" l="1"/>
  <c r="J248" s="1"/>
  <c r="E248"/>
  <c r="B484"/>
  <c r="A485"/>
  <c r="D484"/>
  <c r="D484" i="8"/>
  <c r="A485"/>
  <c r="B484"/>
  <c r="F247"/>
  <c r="G247" s="1"/>
  <c r="I247" s="1"/>
  <c r="C248" s="1"/>
  <c r="A486" i="10" l="1"/>
  <c r="D485"/>
  <c r="B485"/>
  <c r="F248"/>
  <c r="G248" s="1"/>
  <c r="I248" s="1"/>
  <c r="C249" s="1"/>
  <c r="E248" i="8"/>
  <c r="H248"/>
  <c r="J248" s="1"/>
  <c r="A486"/>
  <c r="B485"/>
  <c r="D485"/>
  <c r="H249" i="10" l="1"/>
  <c r="J249" s="1"/>
  <c r="E249"/>
  <c r="B486"/>
  <c r="A487"/>
  <c r="D486"/>
  <c r="D486" i="8"/>
  <c r="A487"/>
  <c r="B486"/>
  <c r="F248"/>
  <c r="G248" s="1"/>
  <c r="I248" s="1"/>
  <c r="C249" s="1"/>
  <c r="A488" i="10" l="1"/>
  <c r="D487"/>
  <c r="B487"/>
  <c r="F249"/>
  <c r="G249" s="1"/>
  <c r="I249"/>
  <c r="C250" s="1"/>
  <c r="A488" i="8"/>
  <c r="B487"/>
  <c r="D487"/>
  <c r="H249"/>
  <c r="J249" s="1"/>
  <c r="E249"/>
  <c r="H250" i="10" l="1"/>
  <c r="J250" s="1"/>
  <c r="E250"/>
  <c r="B488"/>
  <c r="A489"/>
  <c r="D488"/>
  <c r="F249" i="8"/>
  <c r="G249" s="1"/>
  <c r="I249" s="1"/>
  <c r="C250" s="1"/>
  <c r="A489"/>
  <c r="B488"/>
  <c r="D488"/>
  <c r="A490" i="10" l="1"/>
  <c r="D489"/>
  <c r="B489"/>
  <c r="F250"/>
  <c r="G250" s="1"/>
  <c r="I250"/>
  <c r="C251" s="1"/>
  <c r="E250" i="8"/>
  <c r="H250"/>
  <c r="J250" s="1"/>
  <c r="D489"/>
  <c r="A490"/>
  <c r="B489"/>
  <c r="H251" i="10" l="1"/>
  <c r="J251" s="1"/>
  <c r="E251"/>
  <c r="B490"/>
  <c r="A491"/>
  <c r="D490"/>
  <c r="A491" i="8"/>
  <c r="D490"/>
  <c r="B490"/>
  <c r="F250"/>
  <c r="G250" s="1"/>
  <c r="I250" s="1"/>
  <c r="C251" s="1"/>
  <c r="A492" i="10" l="1"/>
  <c r="D491"/>
  <c r="B491"/>
  <c r="F251"/>
  <c r="G251" s="1"/>
  <c r="I251" s="1"/>
  <c r="C252" s="1"/>
  <c r="H251" i="8"/>
  <c r="J251" s="1"/>
  <c r="E251"/>
  <c r="D491"/>
  <c r="A492"/>
  <c r="B491"/>
  <c r="H252" i="10" l="1"/>
  <c r="J252" s="1"/>
  <c r="E252"/>
  <c r="B492"/>
  <c r="A493"/>
  <c r="D492"/>
  <c r="F251" i="8"/>
  <c r="G251" s="1"/>
  <c r="I251" s="1"/>
  <c r="C252" s="1"/>
  <c r="A493"/>
  <c r="D492"/>
  <c r="B492"/>
  <c r="A494" i="10" l="1"/>
  <c r="D493"/>
  <c r="B493"/>
  <c r="F252"/>
  <c r="G252" s="1"/>
  <c r="I252" s="1"/>
  <c r="C253" s="1"/>
  <c r="D493" i="8"/>
  <c r="A494"/>
  <c r="B493"/>
  <c r="H252"/>
  <c r="J252" s="1"/>
  <c r="E252"/>
  <c r="H253" i="10" l="1"/>
  <c r="J253" s="1"/>
  <c r="E253"/>
  <c r="B494"/>
  <c r="A495"/>
  <c r="D494"/>
  <c r="D494" i="8"/>
  <c r="A495"/>
  <c r="B494"/>
  <c r="F252"/>
  <c r="G252" s="1"/>
  <c r="I252" s="1"/>
  <c r="C253" s="1"/>
  <c r="A496" i="10" l="1"/>
  <c r="D495"/>
  <c r="B495"/>
  <c r="F253"/>
  <c r="G253" s="1"/>
  <c r="I253"/>
  <c r="C254" s="1"/>
  <c r="A496" i="8"/>
  <c r="B495"/>
  <c r="D495"/>
  <c r="H253"/>
  <c r="J253" s="1"/>
  <c r="E253"/>
  <c r="H254" i="10" l="1"/>
  <c r="J254" s="1"/>
  <c r="E254"/>
  <c r="B496"/>
  <c r="A497"/>
  <c r="D496"/>
  <c r="F253" i="8"/>
  <c r="G253" s="1"/>
  <c r="I253" s="1"/>
  <c r="C254" s="1"/>
  <c r="A497"/>
  <c r="D496"/>
  <c r="B496"/>
  <c r="D497" i="10" l="1"/>
  <c r="B497"/>
  <c r="F254"/>
  <c r="G254" s="1"/>
  <c r="I254" s="1"/>
  <c r="C255" s="1"/>
  <c r="D497" i="8"/>
  <c r="B497"/>
  <c r="E254"/>
  <c r="H254"/>
  <c r="J254" s="1"/>
  <c r="H255" i="10" l="1"/>
  <c r="J255" s="1"/>
  <c r="E255"/>
  <c r="F254" i="8"/>
  <c r="G254" s="1"/>
  <c r="I254" s="1"/>
  <c r="C255" s="1"/>
  <c r="F255" i="10" l="1"/>
  <c r="G255" s="1"/>
  <c r="I255" s="1"/>
  <c r="C256" s="1"/>
  <c r="H255" i="8"/>
  <c r="J255" s="1"/>
  <c r="E255"/>
  <c r="H256" i="10" l="1"/>
  <c r="J256" s="1"/>
  <c r="E256"/>
  <c r="F255" i="8"/>
  <c r="G255" s="1"/>
  <c r="I255" s="1"/>
  <c r="C256" s="1"/>
  <c r="F256" i="10" l="1"/>
  <c r="G256" s="1"/>
  <c r="I256" s="1"/>
  <c r="C257" s="1"/>
  <c r="E256" i="8"/>
  <c r="H256"/>
  <c r="J256" s="1"/>
  <c r="H257" i="10" l="1"/>
  <c r="J257" s="1"/>
  <c r="E257"/>
  <c r="F256" i="8"/>
  <c r="G256" s="1"/>
  <c r="I256" s="1"/>
  <c r="C257" s="1"/>
  <c r="F257" i="10" l="1"/>
  <c r="G257" s="1"/>
  <c r="I257" s="1"/>
  <c r="C258" s="1"/>
  <c r="H257" i="8"/>
  <c r="J257" s="1"/>
  <c r="E257"/>
  <c r="H258" i="10" l="1"/>
  <c r="J258" s="1"/>
  <c r="E258"/>
  <c r="F257" i="8"/>
  <c r="G257" s="1"/>
  <c r="I257" s="1"/>
  <c r="C258" s="1"/>
  <c r="F258" i="10" l="1"/>
  <c r="G258" s="1"/>
  <c r="I258" s="1"/>
  <c r="C259" s="1"/>
  <c r="H258" i="8"/>
  <c r="J258" s="1"/>
  <c r="E258"/>
  <c r="H259" i="10" l="1"/>
  <c r="J259" s="1"/>
  <c r="E259"/>
  <c r="F258" i="8"/>
  <c r="G258" s="1"/>
  <c r="I258" s="1"/>
  <c r="C259" s="1"/>
  <c r="F259" i="10" l="1"/>
  <c r="G259" s="1"/>
  <c r="I259"/>
  <c r="C260" s="1"/>
  <c r="E259" i="8"/>
  <c r="H259"/>
  <c r="J259" s="1"/>
  <c r="H260" i="10" l="1"/>
  <c r="J260" s="1"/>
  <c r="E260"/>
  <c r="F259" i="8"/>
  <c r="G259" s="1"/>
  <c r="I259" s="1"/>
  <c r="C260" s="1"/>
  <c r="F260" i="10" l="1"/>
  <c r="G260" s="1"/>
  <c r="I260" s="1"/>
  <c r="C261" s="1"/>
  <c r="H260" i="8"/>
  <c r="J260" s="1"/>
  <c r="E260"/>
  <c r="H261" i="10" l="1"/>
  <c r="J261" s="1"/>
  <c r="E261"/>
  <c r="F260" i="8"/>
  <c r="G260" s="1"/>
  <c r="I260" s="1"/>
  <c r="C261" s="1"/>
  <c r="F261" i="10" l="1"/>
  <c r="G261" s="1"/>
  <c r="I261" s="1"/>
  <c r="C262" s="1"/>
  <c r="H261" i="8"/>
  <c r="J261" s="1"/>
  <c r="E261"/>
  <c r="H262" i="10" l="1"/>
  <c r="J262" s="1"/>
  <c r="E262"/>
  <c r="F261" i="8"/>
  <c r="G261" s="1"/>
  <c r="I261" s="1"/>
  <c r="C262" s="1"/>
  <c r="F262" i="10" l="1"/>
  <c r="G262" s="1"/>
  <c r="I262"/>
  <c r="C263" s="1"/>
  <c r="H262" i="8"/>
  <c r="J262" s="1"/>
  <c r="E262"/>
  <c r="H263" i="10" l="1"/>
  <c r="J263" s="1"/>
  <c r="E263"/>
  <c r="F262" i="8"/>
  <c r="G262" s="1"/>
  <c r="I262" s="1"/>
  <c r="C263" s="1"/>
  <c r="F263" i="10" l="1"/>
  <c r="G263" s="1"/>
  <c r="I263" s="1"/>
  <c r="C264" s="1"/>
  <c r="H263" i="8"/>
  <c r="J263" s="1"/>
  <c r="E263"/>
  <c r="H264" i="10" l="1"/>
  <c r="J264" s="1"/>
  <c r="E264"/>
  <c r="F263" i="8"/>
  <c r="G263" s="1"/>
  <c r="I263" s="1"/>
  <c r="C264" s="1"/>
  <c r="F264" i="10" l="1"/>
  <c r="G264" s="1"/>
  <c r="I264" s="1"/>
  <c r="C265" s="1"/>
  <c r="H264" i="8"/>
  <c r="J264" s="1"/>
  <c r="E264"/>
  <c r="H265" i="10" l="1"/>
  <c r="J265" s="1"/>
  <c r="E265"/>
  <c r="F264" i="8"/>
  <c r="G264" s="1"/>
  <c r="I264" s="1"/>
  <c r="C265" s="1"/>
  <c r="F265" i="10" l="1"/>
  <c r="G265" s="1"/>
  <c r="I265" s="1"/>
  <c r="C266" s="1"/>
  <c r="H265" i="8"/>
  <c r="J265" s="1"/>
  <c r="E265"/>
  <c r="H266" i="10" l="1"/>
  <c r="J266" s="1"/>
  <c r="E266"/>
  <c r="F265" i="8"/>
  <c r="G265" s="1"/>
  <c r="I265" s="1"/>
  <c r="C266" s="1"/>
  <c r="F266" i="10" l="1"/>
  <c r="G266" s="1"/>
  <c r="I266" s="1"/>
  <c r="C267" s="1"/>
  <c r="H266" i="8"/>
  <c r="J266" s="1"/>
  <c r="E266"/>
  <c r="H267" i="10" l="1"/>
  <c r="J267" s="1"/>
  <c r="E267"/>
  <c r="F266" i="8"/>
  <c r="G266" s="1"/>
  <c r="I266" s="1"/>
  <c r="C267" s="1"/>
  <c r="F267" i="10" l="1"/>
  <c r="G267" s="1"/>
  <c r="I267"/>
  <c r="C268" s="1"/>
  <c r="E267" i="8"/>
  <c r="H267"/>
  <c r="J267" s="1"/>
  <c r="H268" i="10" l="1"/>
  <c r="J268" s="1"/>
  <c r="E268"/>
  <c r="F267" i="8"/>
  <c r="G267" s="1"/>
  <c r="I267" s="1"/>
  <c r="C268" s="1"/>
  <c r="F268" i="10" l="1"/>
  <c r="G268" s="1"/>
  <c r="I268" s="1"/>
  <c r="C269" s="1"/>
  <c r="H268" i="8"/>
  <c r="J268" s="1"/>
  <c r="E268"/>
  <c r="H269" i="10" l="1"/>
  <c r="J269" s="1"/>
  <c r="E269"/>
  <c r="F268" i="8"/>
  <c r="G268" s="1"/>
  <c r="I268" s="1"/>
  <c r="C269" s="1"/>
  <c r="F269" i="10" l="1"/>
  <c r="G269" s="1"/>
  <c r="I269" s="1"/>
  <c r="C270" s="1"/>
  <c r="H269" i="8"/>
  <c r="J269" s="1"/>
  <c r="E269"/>
  <c r="H270" i="10" l="1"/>
  <c r="J270" s="1"/>
  <c r="E270"/>
  <c r="F269" i="8"/>
  <c r="G269" s="1"/>
  <c r="I269" s="1"/>
  <c r="C270" s="1"/>
  <c r="F270" i="10" l="1"/>
  <c r="G270" s="1"/>
  <c r="I270" s="1"/>
  <c r="C271" s="1"/>
  <c r="H270" i="8"/>
  <c r="J270" s="1"/>
  <c r="E270"/>
  <c r="H271" i="10" l="1"/>
  <c r="J271" s="1"/>
  <c r="E271"/>
  <c r="F270" i="8"/>
  <c r="G270" s="1"/>
  <c r="I270" s="1"/>
  <c r="C271" s="1"/>
  <c r="F271" i="10" l="1"/>
  <c r="G271" s="1"/>
  <c r="I271" s="1"/>
  <c r="C272" s="1"/>
  <c r="H271" i="8"/>
  <c r="J271" s="1"/>
  <c r="E271"/>
  <c r="H272" i="10" l="1"/>
  <c r="J272" s="1"/>
  <c r="E272"/>
  <c r="F271" i="8"/>
  <c r="G271" s="1"/>
  <c r="I271" s="1"/>
  <c r="C272" s="1"/>
  <c r="F272" i="10" l="1"/>
  <c r="G272" s="1"/>
  <c r="I272" s="1"/>
  <c r="C273" s="1"/>
  <c r="E272" i="8"/>
  <c r="H272"/>
  <c r="J272" s="1"/>
  <c r="H273" i="10" l="1"/>
  <c r="J273" s="1"/>
  <c r="E273"/>
  <c r="F272" i="8"/>
  <c r="G272" s="1"/>
  <c r="I272" s="1"/>
  <c r="C273" s="1"/>
  <c r="F273" i="10" l="1"/>
  <c r="G273" s="1"/>
  <c r="I273"/>
  <c r="C274" s="1"/>
  <c r="E273" i="8"/>
  <c r="H273"/>
  <c r="J273" s="1"/>
  <c r="H274" i="10" l="1"/>
  <c r="J274" s="1"/>
  <c r="E274"/>
  <c r="F273" i="8"/>
  <c r="G273" s="1"/>
  <c r="I273" s="1"/>
  <c r="C274" s="1"/>
  <c r="F274" i="10" l="1"/>
  <c r="G274" s="1"/>
  <c r="I274" s="1"/>
  <c r="C275" s="1"/>
  <c r="E274" i="8"/>
  <c r="H274"/>
  <c r="J274" s="1"/>
  <c r="H275" i="10" l="1"/>
  <c r="J275" s="1"/>
  <c r="E275"/>
  <c r="F274" i="8"/>
  <c r="G274" s="1"/>
  <c r="I274" s="1"/>
  <c r="C275" s="1"/>
  <c r="F275" i="10" l="1"/>
  <c r="G275" s="1"/>
  <c r="I275" s="1"/>
  <c r="C276" s="1"/>
  <c r="H275" i="8"/>
  <c r="J275" s="1"/>
  <c r="E275"/>
  <c r="H276" i="10" l="1"/>
  <c r="J276" s="1"/>
  <c r="E276"/>
  <c r="F275" i="8"/>
  <c r="G275" s="1"/>
  <c r="I275" s="1"/>
  <c r="C276" s="1"/>
  <c r="F276" i="10" l="1"/>
  <c r="G276" s="1"/>
  <c r="I276" s="1"/>
  <c r="C277" s="1"/>
  <c r="H276" i="8"/>
  <c r="J276" s="1"/>
  <c r="E276"/>
  <c r="H277" i="10" l="1"/>
  <c r="J277" s="1"/>
  <c r="E277"/>
  <c r="F276" i="8"/>
  <c r="G276" s="1"/>
  <c r="I276" s="1"/>
  <c r="C277" s="1"/>
  <c r="F277" i="10" l="1"/>
  <c r="G277" s="1"/>
  <c r="I277" s="1"/>
  <c r="C278" s="1"/>
  <c r="E277" i="8"/>
  <c r="H277"/>
  <c r="J277" s="1"/>
  <c r="H278" i="10" l="1"/>
  <c r="J278" s="1"/>
  <c r="E278"/>
  <c r="F277" i="8"/>
  <c r="G277" s="1"/>
  <c r="I277" s="1"/>
  <c r="C278" s="1"/>
  <c r="F278" i="10" l="1"/>
  <c r="G278" s="1"/>
  <c r="I278"/>
  <c r="C279" s="1"/>
  <c r="E278" i="8"/>
  <c r="H278"/>
  <c r="J278" s="1"/>
  <c r="H279" i="10" l="1"/>
  <c r="J279" s="1"/>
  <c r="E279"/>
  <c r="F278" i="8"/>
  <c r="G278" s="1"/>
  <c r="I278" s="1"/>
  <c r="C279" s="1"/>
  <c r="F279" i="10" l="1"/>
  <c r="G279" s="1"/>
  <c r="I279"/>
  <c r="C280" s="1"/>
  <c r="E279" i="8"/>
  <c r="H279"/>
  <c r="J279" s="1"/>
  <c r="H280" i="10" l="1"/>
  <c r="J280" s="1"/>
  <c r="E280"/>
  <c r="F279" i="8"/>
  <c r="G279" s="1"/>
  <c r="I279" s="1"/>
  <c r="C280" s="1"/>
  <c r="I280" i="10" l="1"/>
  <c r="C281" s="1"/>
  <c r="F280"/>
  <c r="G280" s="1"/>
  <c r="E280" i="8"/>
  <c r="H280"/>
  <c r="J280" s="1"/>
  <c r="H281" i="10" l="1"/>
  <c r="J281" s="1"/>
  <c r="E281"/>
  <c r="F280" i="8"/>
  <c r="G280" s="1"/>
  <c r="I280" s="1"/>
  <c r="C281" s="1"/>
  <c r="F281" i="10" l="1"/>
  <c r="G281" s="1"/>
  <c r="I281" s="1"/>
  <c r="C282" s="1"/>
  <c r="H281" i="8"/>
  <c r="J281" s="1"/>
  <c r="E281"/>
  <c r="H282" i="10" l="1"/>
  <c r="J282" s="1"/>
  <c r="E282"/>
  <c r="F281" i="8"/>
  <c r="G281" s="1"/>
  <c r="I281" s="1"/>
  <c r="C282" s="1"/>
  <c r="I282" i="10" l="1"/>
  <c r="C283" s="1"/>
  <c r="F282"/>
  <c r="G282" s="1"/>
  <c r="H282" i="8"/>
  <c r="J282" s="1"/>
  <c r="E282"/>
  <c r="H283" i="10" l="1"/>
  <c r="J283" s="1"/>
  <c r="E283"/>
  <c r="F282" i="8"/>
  <c r="G282" s="1"/>
  <c r="I282" s="1"/>
  <c r="C283" s="1"/>
  <c r="F283" i="10" l="1"/>
  <c r="G283" s="1"/>
  <c r="I283" s="1"/>
  <c r="C284" s="1"/>
  <c r="E283" i="8"/>
  <c r="H283"/>
  <c r="J283" s="1"/>
  <c r="H284" i="10" l="1"/>
  <c r="J284" s="1"/>
  <c r="E284"/>
  <c r="F283" i="8"/>
  <c r="G283" s="1"/>
  <c r="I283" s="1"/>
  <c r="C284" s="1"/>
  <c r="F284" i="10" l="1"/>
  <c r="G284" s="1"/>
  <c r="I284" s="1"/>
  <c r="C285" s="1"/>
  <c r="E284" i="8"/>
  <c r="H284"/>
  <c r="J284" s="1"/>
  <c r="H285" i="10" l="1"/>
  <c r="J285" s="1"/>
  <c r="E285"/>
  <c r="F284" i="8"/>
  <c r="G284" s="1"/>
  <c r="I284" s="1"/>
  <c r="C285" s="1"/>
  <c r="F285" i="10" l="1"/>
  <c r="G285" s="1"/>
  <c r="I285" s="1"/>
  <c r="C286" s="1"/>
  <c r="E285" i="8"/>
  <c r="H285"/>
  <c r="J285" s="1"/>
  <c r="H286" i="10" l="1"/>
  <c r="J286" s="1"/>
  <c r="E286"/>
  <c r="F285" i="8"/>
  <c r="G285" s="1"/>
  <c r="I285" s="1"/>
  <c r="C286" s="1"/>
  <c r="I286" i="10" l="1"/>
  <c r="C287" s="1"/>
  <c r="F286"/>
  <c r="G286" s="1"/>
  <c r="H286" i="8"/>
  <c r="J286" s="1"/>
  <c r="E286"/>
  <c r="H287" i="10" l="1"/>
  <c r="J287" s="1"/>
  <c r="E287"/>
  <c r="F286" i="8"/>
  <c r="G286" s="1"/>
  <c r="I286" s="1"/>
  <c r="C287" s="1"/>
  <c r="F287" i="10" l="1"/>
  <c r="G287" s="1"/>
  <c r="I287" s="1"/>
  <c r="C288" s="1"/>
  <c r="E287" i="8"/>
  <c r="H287"/>
  <c r="J287" s="1"/>
  <c r="H288" i="10" l="1"/>
  <c r="J288" s="1"/>
  <c r="E288"/>
  <c r="F287" i="8"/>
  <c r="G287" s="1"/>
  <c r="I287" s="1"/>
  <c r="C288" s="1"/>
  <c r="I288" i="10" l="1"/>
  <c r="C289" s="1"/>
  <c r="F288"/>
  <c r="G288" s="1"/>
  <c r="H288" i="8"/>
  <c r="J288" s="1"/>
  <c r="E288"/>
  <c r="H289" i="10" l="1"/>
  <c r="J289" s="1"/>
  <c r="E289"/>
  <c r="F288" i="8"/>
  <c r="G288" s="1"/>
  <c r="I288" s="1"/>
  <c r="C289" s="1"/>
  <c r="F289" i="10" l="1"/>
  <c r="G289" s="1"/>
  <c r="I289" s="1"/>
  <c r="C290" s="1"/>
  <c r="E289" i="8"/>
  <c r="H289"/>
  <c r="J289" s="1"/>
  <c r="H290" i="10" l="1"/>
  <c r="J290" s="1"/>
  <c r="E290"/>
  <c r="F289" i="8"/>
  <c r="G289" s="1"/>
  <c r="I289" s="1"/>
  <c r="C290" s="1"/>
  <c r="I290" i="10" l="1"/>
  <c r="C291" s="1"/>
  <c r="F290"/>
  <c r="G290" s="1"/>
  <c r="E290" i="8"/>
  <c r="H290"/>
  <c r="J290" s="1"/>
  <c r="H291" i="10" l="1"/>
  <c r="J291" s="1"/>
  <c r="E291"/>
  <c r="F290" i="8"/>
  <c r="G290" s="1"/>
  <c r="I290" s="1"/>
  <c r="C291" s="1"/>
  <c r="F291" i="10" l="1"/>
  <c r="G291" s="1"/>
  <c r="I291" s="1"/>
  <c r="C292" s="1"/>
  <c r="E291" i="8"/>
  <c r="H291"/>
  <c r="J291" s="1"/>
  <c r="H292" i="10" l="1"/>
  <c r="J292" s="1"/>
  <c r="E292"/>
  <c r="F291" i="8"/>
  <c r="G291" s="1"/>
  <c r="I291" s="1"/>
  <c r="C292" s="1"/>
  <c r="F292" i="10" l="1"/>
  <c r="G292" s="1"/>
  <c r="I292" s="1"/>
  <c r="C293" s="1"/>
  <c r="H292" i="8"/>
  <c r="J292" s="1"/>
  <c r="E292"/>
  <c r="H293" i="10" l="1"/>
  <c r="J293" s="1"/>
  <c r="E293"/>
  <c r="F292" i="8"/>
  <c r="G292" s="1"/>
  <c r="I292" s="1"/>
  <c r="C293" s="1"/>
  <c r="F293" i="10" l="1"/>
  <c r="G293" s="1"/>
  <c r="I293" s="1"/>
  <c r="C294" s="1"/>
  <c r="E293" i="8"/>
  <c r="H293"/>
  <c r="J293" s="1"/>
  <c r="H294" i="10" l="1"/>
  <c r="J294" s="1"/>
  <c r="E294"/>
  <c r="F293" i="8"/>
  <c r="G293" s="1"/>
  <c r="I293" s="1"/>
  <c r="C294" s="1"/>
  <c r="I294" i="10" l="1"/>
  <c r="C295" s="1"/>
  <c r="F294"/>
  <c r="G294" s="1"/>
  <c r="E294" i="8"/>
  <c r="H294"/>
  <c r="J294" s="1"/>
  <c r="H295" i="10" l="1"/>
  <c r="J295" s="1"/>
  <c r="E295"/>
  <c r="F294" i="8"/>
  <c r="G294" s="1"/>
  <c r="I294" s="1"/>
  <c r="C295" s="1"/>
  <c r="F295" i="10" l="1"/>
  <c r="G295" s="1"/>
  <c r="I295" s="1"/>
  <c r="C296" s="1"/>
  <c r="E295" i="8"/>
  <c r="H295"/>
  <c r="J295" s="1"/>
  <c r="H296" i="10" l="1"/>
  <c r="J296" s="1"/>
  <c r="E296"/>
  <c r="F295" i="8"/>
  <c r="G295" s="1"/>
  <c r="I295" s="1"/>
  <c r="C296" s="1"/>
  <c r="I296" i="10" l="1"/>
  <c r="C297" s="1"/>
  <c r="F296"/>
  <c r="G296" s="1"/>
  <c r="E296" i="8"/>
  <c r="H296"/>
  <c r="J296" s="1"/>
  <c r="H297" i="10" l="1"/>
  <c r="J297" s="1"/>
  <c r="E297"/>
  <c r="F296" i="8"/>
  <c r="G296" s="1"/>
  <c r="I296" s="1"/>
  <c r="C297" s="1"/>
  <c r="F297" i="10" l="1"/>
  <c r="G297" s="1"/>
  <c r="I297" s="1"/>
  <c r="C298" s="1"/>
  <c r="E297" i="8"/>
  <c r="H297"/>
  <c r="J297" s="1"/>
  <c r="H298" i="10" l="1"/>
  <c r="J298" s="1"/>
  <c r="E298"/>
  <c r="F297" i="8"/>
  <c r="G297" s="1"/>
  <c r="I297" s="1"/>
  <c r="C298" s="1"/>
  <c r="F298" i="10" l="1"/>
  <c r="G298" s="1"/>
  <c r="I298" s="1"/>
  <c r="C299" s="1"/>
  <c r="H298" i="8"/>
  <c r="J298" s="1"/>
  <c r="E298"/>
  <c r="H299" i="10" l="1"/>
  <c r="J299" s="1"/>
  <c r="E299"/>
  <c r="F298" i="8"/>
  <c r="G298" s="1"/>
  <c r="I298" s="1"/>
  <c r="C299" s="1"/>
  <c r="F299" i="10" l="1"/>
  <c r="G299" s="1"/>
  <c r="I299" s="1"/>
  <c r="C300" s="1"/>
  <c r="E299" i="8"/>
  <c r="H299"/>
  <c r="J299" s="1"/>
  <c r="H300" i="10" l="1"/>
  <c r="J300" s="1"/>
  <c r="E300"/>
  <c r="F299" i="8"/>
  <c r="G299" s="1"/>
  <c r="I299" s="1"/>
  <c r="C300" s="1"/>
  <c r="F300" i="10" l="1"/>
  <c r="G300" s="1"/>
  <c r="I300" s="1"/>
  <c r="C301" s="1"/>
  <c r="H300" i="8"/>
  <c r="J300" s="1"/>
  <c r="E300"/>
  <c r="H301" i="10" l="1"/>
  <c r="J301" s="1"/>
  <c r="E301"/>
  <c r="F300" i="8"/>
  <c r="G300" s="1"/>
  <c r="I300" s="1"/>
  <c r="C301" s="1"/>
  <c r="F301" i="10" l="1"/>
  <c r="G301" s="1"/>
  <c r="I301" s="1"/>
  <c r="C302" s="1"/>
  <c r="E301" i="8"/>
  <c r="H301"/>
  <c r="J301" s="1"/>
  <c r="H302" i="10" l="1"/>
  <c r="J302" s="1"/>
  <c r="E302"/>
  <c r="F301" i="8"/>
  <c r="G301" s="1"/>
  <c r="I301" s="1"/>
  <c r="C302" s="1"/>
  <c r="F302" i="10" l="1"/>
  <c r="G302" s="1"/>
  <c r="I302" s="1"/>
  <c r="C303" s="1"/>
  <c r="H302" i="8"/>
  <c r="J302" s="1"/>
  <c r="E302"/>
  <c r="H303" i="10" l="1"/>
  <c r="J303" s="1"/>
  <c r="E303"/>
  <c r="F302" i="8"/>
  <c r="G302" s="1"/>
  <c r="I302" s="1"/>
  <c r="C303" s="1"/>
  <c r="I303" i="10" l="1"/>
  <c r="C304" s="1"/>
  <c r="F303"/>
  <c r="G303" s="1"/>
  <c r="H303" i="8"/>
  <c r="J303" s="1"/>
  <c r="E303"/>
  <c r="H304" i="10" l="1"/>
  <c r="J304" s="1"/>
  <c r="E304"/>
  <c r="F303" i="8"/>
  <c r="G303" s="1"/>
  <c r="I303" s="1"/>
  <c r="C304" s="1"/>
  <c r="F304" i="10" l="1"/>
  <c r="G304" s="1"/>
  <c r="I304" s="1"/>
  <c r="C305" s="1"/>
  <c r="H304" i="8"/>
  <c r="J304" s="1"/>
  <c r="E304"/>
  <c r="E305" i="10" l="1"/>
  <c r="H305"/>
  <c r="J305" s="1"/>
  <c r="F304" i="8"/>
  <c r="G304" s="1"/>
  <c r="I304" s="1"/>
  <c r="C305" s="1"/>
  <c r="F305" i="10" l="1"/>
  <c r="G305" s="1"/>
  <c r="I305" s="1"/>
  <c r="C306" s="1"/>
  <c r="E305" i="8"/>
  <c r="H305"/>
  <c r="J305" s="1"/>
  <c r="H306" i="10" l="1"/>
  <c r="J306" s="1"/>
  <c r="E306"/>
  <c r="F305" i="8"/>
  <c r="G305" s="1"/>
  <c r="I305" s="1"/>
  <c r="C306" s="1"/>
  <c r="F306" i="10" l="1"/>
  <c r="G306" s="1"/>
  <c r="I306" s="1"/>
  <c r="C307" s="1"/>
  <c r="E306" i="8"/>
  <c r="H306"/>
  <c r="J306" s="1"/>
  <c r="E307" i="10" l="1"/>
  <c r="H307"/>
  <c r="J307" s="1"/>
  <c r="F306" i="8"/>
  <c r="G306" s="1"/>
  <c r="I306" s="1"/>
  <c r="C307" s="1"/>
  <c r="F307" i="10" l="1"/>
  <c r="G307" s="1"/>
  <c r="I307" s="1"/>
  <c r="C308" s="1"/>
  <c r="E307" i="8"/>
  <c r="H307"/>
  <c r="J307" s="1"/>
  <c r="H308" i="10" l="1"/>
  <c r="J308" s="1"/>
  <c r="E308"/>
  <c r="F307" i="8"/>
  <c r="G307" s="1"/>
  <c r="I307" s="1"/>
  <c r="C308" s="1"/>
  <c r="F308" i="10" l="1"/>
  <c r="G308" s="1"/>
  <c r="I308" s="1"/>
  <c r="C309" s="1"/>
  <c r="H308" i="8"/>
  <c r="J308" s="1"/>
  <c r="E308"/>
  <c r="E309" i="10" l="1"/>
  <c r="H309"/>
  <c r="J309" s="1"/>
  <c r="F308" i="8"/>
  <c r="G308" s="1"/>
  <c r="I308" s="1"/>
  <c r="C309" s="1"/>
  <c r="F309" i="10" l="1"/>
  <c r="G309" s="1"/>
  <c r="I309" s="1"/>
  <c r="C310" s="1"/>
  <c r="E309" i="8"/>
  <c r="H309"/>
  <c r="J309" s="1"/>
  <c r="H310" i="10" l="1"/>
  <c r="J310" s="1"/>
  <c r="E310"/>
  <c r="F309" i="8"/>
  <c r="G309" s="1"/>
  <c r="I309" s="1"/>
  <c r="C310" s="1"/>
  <c r="F310" i="10" l="1"/>
  <c r="G310" s="1"/>
  <c r="I310" s="1"/>
  <c r="C311" s="1"/>
  <c r="H310" i="8"/>
  <c r="J310" s="1"/>
  <c r="E310"/>
  <c r="H311" i="10" l="1"/>
  <c r="J311" s="1"/>
  <c r="E311"/>
  <c r="F310" i="8"/>
  <c r="G310" s="1"/>
  <c r="I310" s="1"/>
  <c r="C311" s="1"/>
  <c r="F311" i="10" l="1"/>
  <c r="G311" s="1"/>
  <c r="I311" s="1"/>
  <c r="C312" s="1"/>
  <c r="H311" i="8"/>
  <c r="J311" s="1"/>
  <c r="E311"/>
  <c r="H312" i="10" l="1"/>
  <c r="J312" s="1"/>
  <c r="E312"/>
  <c r="F311" i="8"/>
  <c r="G311" s="1"/>
  <c r="I311" s="1"/>
  <c r="C312" s="1"/>
  <c r="F312" i="10" l="1"/>
  <c r="G312" s="1"/>
  <c r="I312"/>
  <c r="C313" s="1"/>
  <c r="E312" i="8"/>
  <c r="H312"/>
  <c r="J312" s="1"/>
  <c r="H313" i="10" l="1"/>
  <c r="J313" s="1"/>
  <c r="E313"/>
  <c r="F312" i="8"/>
  <c r="G312" s="1"/>
  <c r="I312" s="1"/>
  <c r="C313" s="1"/>
  <c r="F313" i="10" l="1"/>
  <c r="G313" s="1"/>
  <c r="I313" s="1"/>
  <c r="C314" s="1"/>
  <c r="H313" i="8"/>
  <c r="J313" s="1"/>
  <c r="E313"/>
  <c r="H314" i="10" l="1"/>
  <c r="J314" s="1"/>
  <c r="E314"/>
  <c r="F313" i="8"/>
  <c r="G313" s="1"/>
  <c r="I313" s="1"/>
  <c r="C314" s="1"/>
  <c r="F314" i="10" l="1"/>
  <c r="G314" s="1"/>
  <c r="I314"/>
  <c r="C315" s="1"/>
  <c r="E314" i="8"/>
  <c r="H314"/>
  <c r="J314" s="1"/>
  <c r="H315" i="10" l="1"/>
  <c r="J315" s="1"/>
  <c r="E315"/>
  <c r="F314" i="8"/>
  <c r="G314" s="1"/>
  <c r="I314" s="1"/>
  <c r="C315" s="1"/>
  <c r="F315" i="10" l="1"/>
  <c r="G315" s="1"/>
  <c r="I315"/>
  <c r="C316" s="1"/>
  <c r="H315" i="8"/>
  <c r="J315" s="1"/>
  <c r="E315"/>
  <c r="H316" i="10" l="1"/>
  <c r="J316" s="1"/>
  <c r="E316"/>
  <c r="F315" i="8"/>
  <c r="G315" s="1"/>
  <c r="I315" s="1"/>
  <c r="C316" s="1"/>
  <c r="F316" i="10" l="1"/>
  <c r="G316" s="1"/>
  <c r="I316" s="1"/>
  <c r="C317" s="1"/>
  <c r="H316" i="8"/>
  <c r="J316" s="1"/>
  <c r="E316"/>
  <c r="H317" i="10" l="1"/>
  <c r="E317"/>
  <c r="F316" i="8"/>
  <c r="G316" s="1"/>
  <c r="I316" s="1"/>
  <c r="C317" s="1"/>
  <c r="H318" i="10" l="1"/>
  <c r="J318" s="1"/>
  <c r="J317"/>
  <c r="F317"/>
  <c r="G317" s="1"/>
  <c r="I317"/>
  <c r="C318" s="1"/>
  <c r="E318" s="1"/>
  <c r="H317" i="8"/>
  <c r="H318" s="1"/>
  <c r="E317"/>
  <c r="I318" i="10" l="1"/>
  <c r="C319" s="1"/>
  <c r="F318"/>
  <c r="G318" s="1"/>
  <c r="J317" i="8"/>
  <c r="I317"/>
  <c r="C318" s="1"/>
  <c r="F317"/>
  <c r="G317" s="1"/>
  <c r="H319" i="10" l="1"/>
  <c r="J319" s="1"/>
  <c r="E319"/>
  <c r="J318" i="8"/>
  <c r="E318"/>
  <c r="I319" i="10" l="1"/>
  <c r="C320" s="1"/>
  <c r="F319"/>
  <c r="G319" s="1"/>
  <c r="F318" i="8"/>
  <c r="G318" s="1"/>
  <c r="I318"/>
  <c r="C319" s="1"/>
  <c r="H320" i="10" l="1"/>
  <c r="J320" s="1"/>
  <c r="E320"/>
  <c r="H319" i="8"/>
  <c r="J319" s="1"/>
  <c r="E319"/>
  <c r="F320" i="10" l="1"/>
  <c r="G320" s="1"/>
  <c r="I320"/>
  <c r="C321" s="1"/>
  <c r="I319" i="8"/>
  <c r="C320" s="1"/>
  <c r="F319"/>
  <c r="G319" s="1"/>
  <c r="H321" i="10" l="1"/>
  <c r="J321" s="1"/>
  <c r="E321"/>
  <c r="H320" i="8"/>
  <c r="J320" s="1"/>
  <c r="E320"/>
  <c r="I321" i="10" l="1"/>
  <c r="C322" s="1"/>
  <c r="F321"/>
  <c r="G321" s="1"/>
  <c r="F320" i="8"/>
  <c r="G320" s="1"/>
  <c r="I320"/>
  <c r="C321" s="1"/>
  <c r="H322" i="10" l="1"/>
  <c r="J322" s="1"/>
  <c r="E322"/>
  <c r="E321" i="8"/>
  <c r="H321"/>
  <c r="J321" s="1"/>
  <c r="F322" i="10" l="1"/>
  <c r="G322" s="1"/>
  <c r="I322"/>
  <c r="C323" s="1"/>
  <c r="I321" i="8"/>
  <c r="C322" s="1"/>
  <c r="F321"/>
  <c r="G321" s="1"/>
  <c r="H323" i="10" l="1"/>
  <c r="J323" s="1"/>
  <c r="E323"/>
  <c r="E322" i="8"/>
  <c r="H322"/>
  <c r="J322" s="1"/>
  <c r="F323" i="10" l="1"/>
  <c r="G323" s="1"/>
  <c r="I323"/>
  <c r="C324" s="1"/>
  <c r="I322" i="8"/>
  <c r="C323" s="1"/>
  <c r="F322"/>
  <c r="G322" s="1"/>
  <c r="H324" i="10" l="1"/>
  <c r="J324" s="1"/>
  <c r="E324"/>
  <c r="H323" i="8"/>
  <c r="J323" s="1"/>
  <c r="E323"/>
  <c r="I324" i="10" l="1"/>
  <c r="C325" s="1"/>
  <c r="F324"/>
  <c r="G324" s="1"/>
  <c r="I323" i="8"/>
  <c r="C324" s="1"/>
  <c r="F323"/>
  <c r="G323" s="1"/>
  <c r="H325" i="10" l="1"/>
  <c r="J325" s="1"/>
  <c r="E325"/>
  <c r="E324" i="8"/>
  <c r="H324"/>
  <c r="J324" s="1"/>
  <c r="F325" i="10" l="1"/>
  <c r="G325" s="1"/>
  <c r="I325"/>
  <c r="C326" s="1"/>
  <c r="I324" i="8"/>
  <c r="C325" s="1"/>
  <c r="F324"/>
  <c r="G324" s="1"/>
  <c r="E326" i="10" l="1"/>
  <c r="H326"/>
  <c r="J326" s="1"/>
  <c r="H325" i="8"/>
  <c r="J325" s="1"/>
  <c r="E325"/>
  <c r="F326" i="10" l="1"/>
  <c r="G326" s="1"/>
  <c r="I326"/>
  <c r="C327" s="1"/>
  <c r="F325" i="8"/>
  <c r="G325" s="1"/>
  <c r="I325"/>
  <c r="C326" s="1"/>
  <c r="H327" i="10" l="1"/>
  <c r="J327" s="1"/>
  <c r="E327"/>
  <c r="H326" i="8"/>
  <c r="J326" s="1"/>
  <c r="E326"/>
  <c r="I327" i="10" l="1"/>
  <c r="C328" s="1"/>
  <c r="F327"/>
  <c r="G327" s="1"/>
  <c r="I326" i="8"/>
  <c r="C327" s="1"/>
  <c r="F326"/>
  <c r="G326" s="1"/>
  <c r="H328" i="10" l="1"/>
  <c r="J328" s="1"/>
  <c r="E328"/>
  <c r="H327" i="8"/>
  <c r="J327" s="1"/>
  <c r="E327"/>
  <c r="I328" i="10" l="1"/>
  <c r="C329" s="1"/>
  <c r="F328"/>
  <c r="G328" s="1"/>
  <c r="F327" i="8"/>
  <c r="G327" s="1"/>
  <c r="I327"/>
  <c r="C328" s="1"/>
  <c r="H329" i="10" l="1"/>
  <c r="J329" s="1"/>
  <c r="E329"/>
  <c r="H328" i="8"/>
  <c r="J328" s="1"/>
  <c r="E328"/>
  <c r="F329" i="10" l="1"/>
  <c r="G329" s="1"/>
  <c r="I329"/>
  <c r="C330" s="1"/>
  <c r="I328" i="8"/>
  <c r="C329" s="1"/>
  <c r="F328"/>
  <c r="G328" s="1"/>
  <c r="H330" i="10" l="1"/>
  <c r="J330" s="1"/>
  <c r="E330"/>
  <c r="H329" i="8"/>
  <c r="J329" s="1"/>
  <c r="E329"/>
  <c r="F330" i="10" l="1"/>
  <c r="G330" s="1"/>
  <c r="I330"/>
  <c r="C331" s="1"/>
  <c r="I329" i="8"/>
  <c r="C330" s="1"/>
  <c r="F329"/>
  <c r="G329" s="1"/>
  <c r="H331" i="10" l="1"/>
  <c r="J331" s="1"/>
  <c r="E331"/>
  <c r="H330" i="8"/>
  <c r="J330" s="1"/>
  <c r="E330"/>
  <c r="I331" i="10" l="1"/>
  <c r="C332" s="1"/>
  <c r="F331"/>
  <c r="G331" s="1"/>
  <c r="I330" i="8"/>
  <c r="C331" s="1"/>
  <c r="F330"/>
  <c r="G330" s="1"/>
  <c r="H332" i="10" l="1"/>
  <c r="J332" s="1"/>
  <c r="E332"/>
  <c r="E331" i="8"/>
  <c r="H331"/>
  <c r="J331" s="1"/>
  <c r="I332" i="10" l="1"/>
  <c r="C333" s="1"/>
  <c r="F332"/>
  <c r="G332" s="1"/>
  <c r="I331" i="8"/>
  <c r="C332" s="1"/>
  <c r="F331"/>
  <c r="G331" s="1"/>
  <c r="H333" i="10" l="1"/>
  <c r="J333" s="1"/>
  <c r="E333"/>
  <c r="H332" i="8"/>
  <c r="J332" s="1"/>
  <c r="E332"/>
  <c r="I333" i="10" l="1"/>
  <c r="C334" s="1"/>
  <c r="F333"/>
  <c r="G333" s="1"/>
  <c r="F332" i="8"/>
  <c r="G332" s="1"/>
  <c r="I332"/>
  <c r="C333" s="1"/>
  <c r="H334" i="10" l="1"/>
  <c r="J334" s="1"/>
  <c r="E334"/>
  <c r="H333" i="8"/>
  <c r="J333" s="1"/>
  <c r="E333"/>
  <c r="F334" i="10" l="1"/>
  <c r="G334" s="1"/>
  <c r="I334"/>
  <c r="C335" s="1"/>
  <c r="I333" i="8"/>
  <c r="C334" s="1"/>
  <c r="F333"/>
  <c r="G333" s="1"/>
  <c r="H335" i="10" l="1"/>
  <c r="J335" s="1"/>
  <c r="E335"/>
  <c r="H334" i="8"/>
  <c r="J334" s="1"/>
  <c r="E334"/>
  <c r="F335" i="10" l="1"/>
  <c r="G335" s="1"/>
  <c r="I335"/>
  <c r="C336" s="1"/>
  <c r="I334" i="8"/>
  <c r="C335" s="1"/>
  <c r="F334"/>
  <c r="G334" s="1"/>
  <c r="H336" i="10" l="1"/>
  <c r="J336" s="1"/>
  <c r="E336"/>
  <c r="H335" i="8"/>
  <c r="J335" s="1"/>
  <c r="E335"/>
  <c r="F336" i="10" l="1"/>
  <c r="G336" s="1"/>
  <c r="I336"/>
  <c r="C337" s="1"/>
  <c r="I335" i="8"/>
  <c r="C336" s="1"/>
  <c r="F335"/>
  <c r="G335" s="1"/>
  <c r="H337" i="10" l="1"/>
  <c r="J337" s="1"/>
  <c r="E337"/>
  <c r="H336" i="8"/>
  <c r="J336" s="1"/>
  <c r="E336"/>
  <c r="F337" i="10" l="1"/>
  <c r="G337" s="1"/>
  <c r="I337"/>
  <c r="C338" s="1"/>
  <c r="F336" i="8"/>
  <c r="G336" s="1"/>
  <c r="I336"/>
  <c r="C337" s="1"/>
  <c r="H338" i="10" l="1"/>
  <c r="J338" s="1"/>
  <c r="E338"/>
  <c r="H337" i="8"/>
  <c r="J337" s="1"/>
  <c r="E337"/>
  <c r="F338" i="10" l="1"/>
  <c r="G338" s="1"/>
  <c r="I338"/>
  <c r="C339" s="1"/>
  <c r="I337" i="8"/>
  <c r="C338" s="1"/>
  <c r="F337"/>
  <c r="G337" s="1"/>
  <c r="H339" i="10" l="1"/>
  <c r="J339" s="1"/>
  <c r="E339"/>
  <c r="H338" i="8"/>
  <c r="J338" s="1"/>
  <c r="E338"/>
  <c r="F339" i="10" l="1"/>
  <c r="G339" s="1"/>
  <c r="I339"/>
  <c r="C340" s="1"/>
  <c r="F338" i="8"/>
  <c r="G338" s="1"/>
  <c r="I338"/>
  <c r="C339" s="1"/>
  <c r="H340" i="10" l="1"/>
  <c r="J340" s="1"/>
  <c r="E340"/>
  <c r="H339" i="8"/>
  <c r="J339" s="1"/>
  <c r="E339"/>
  <c r="F340" i="10" l="1"/>
  <c r="G340" s="1"/>
  <c r="I340"/>
  <c r="C341" s="1"/>
  <c r="I339" i="8"/>
  <c r="C340" s="1"/>
  <c r="F339"/>
  <c r="G339" s="1"/>
  <c r="H341" i="10" l="1"/>
  <c r="J341" s="1"/>
  <c r="E341"/>
  <c r="H340" i="8"/>
  <c r="J340" s="1"/>
  <c r="E340"/>
  <c r="F341" i="10" l="1"/>
  <c r="G341" s="1"/>
  <c r="I341"/>
  <c r="C342" s="1"/>
  <c r="F340" i="8"/>
  <c r="G340" s="1"/>
  <c r="I340"/>
  <c r="C341" s="1"/>
  <c r="H342" i="10" l="1"/>
  <c r="J342" s="1"/>
  <c r="E342"/>
  <c r="E341" i="8"/>
  <c r="H341"/>
  <c r="J341" s="1"/>
  <c r="F342" i="10" l="1"/>
  <c r="G342" s="1"/>
  <c r="I342"/>
  <c r="C343" s="1"/>
  <c r="I341" i="8"/>
  <c r="C342" s="1"/>
  <c r="F341"/>
  <c r="G341" s="1"/>
  <c r="H343" i="10" l="1"/>
  <c r="J343" s="1"/>
  <c r="E343"/>
  <c r="H342" i="8"/>
  <c r="J342" s="1"/>
  <c r="E342"/>
  <c r="F343" i="10" l="1"/>
  <c r="G343" s="1"/>
  <c r="I343"/>
  <c r="C344" s="1"/>
  <c r="I342" i="8"/>
  <c r="C343" s="1"/>
  <c r="F342"/>
  <c r="G342" s="1"/>
  <c r="H344" i="10" l="1"/>
  <c r="J344" s="1"/>
  <c r="E344"/>
  <c r="H343" i="8"/>
  <c r="J343" s="1"/>
  <c r="E343"/>
  <c r="F344" i="10" l="1"/>
  <c r="G344" s="1"/>
  <c r="I344"/>
  <c r="C345" s="1"/>
  <c r="F343" i="8"/>
  <c r="G343" s="1"/>
  <c r="I343"/>
  <c r="C344" s="1"/>
  <c r="H345" i="10" l="1"/>
  <c r="J345" s="1"/>
  <c r="E345"/>
  <c r="H344" i="8"/>
  <c r="J344" s="1"/>
  <c r="E344"/>
  <c r="F345" i="10" l="1"/>
  <c r="G345" s="1"/>
  <c r="I345"/>
  <c r="C346" s="1"/>
  <c r="F344" i="8"/>
  <c r="G344" s="1"/>
  <c r="I344"/>
  <c r="C345" s="1"/>
  <c r="H346" i="10" l="1"/>
  <c r="J346" s="1"/>
  <c r="E346"/>
  <c r="E345" i="8"/>
  <c r="H345"/>
  <c r="J345" s="1"/>
  <c r="F346" i="10" l="1"/>
  <c r="G346" s="1"/>
  <c r="I346"/>
  <c r="C347" s="1"/>
  <c r="I345" i="8"/>
  <c r="C346" s="1"/>
  <c r="F345"/>
  <c r="G345" s="1"/>
  <c r="H347" i="10" l="1"/>
  <c r="J347" s="1"/>
  <c r="E347"/>
  <c r="H346" i="8"/>
  <c r="J346" s="1"/>
  <c r="E346"/>
  <c r="I347" i="10" l="1"/>
  <c r="C348" s="1"/>
  <c r="F347"/>
  <c r="G347" s="1"/>
  <c r="I346" i="8"/>
  <c r="C347" s="1"/>
  <c r="F346"/>
  <c r="G346" s="1"/>
  <c r="H348" i="10" l="1"/>
  <c r="J348" s="1"/>
  <c r="E348"/>
  <c r="H347" i="8"/>
  <c r="J347" s="1"/>
  <c r="E347"/>
  <c r="F348" i="10" l="1"/>
  <c r="G348" s="1"/>
  <c r="I348"/>
  <c r="C349" s="1"/>
  <c r="I347" i="8"/>
  <c r="C348" s="1"/>
  <c r="F347"/>
  <c r="G347" s="1"/>
  <c r="H349" i="10" l="1"/>
  <c r="J349" s="1"/>
  <c r="E349"/>
  <c r="H348" i="8"/>
  <c r="J348" s="1"/>
  <c r="E348"/>
  <c r="I349" i="10" l="1"/>
  <c r="C350" s="1"/>
  <c r="F349"/>
  <c r="G349" s="1"/>
  <c r="F348" i="8"/>
  <c r="G348" s="1"/>
  <c r="I348"/>
  <c r="C349" s="1"/>
  <c r="H350" i="10" l="1"/>
  <c r="J350" s="1"/>
  <c r="E350"/>
  <c r="E349" i="8"/>
  <c r="H349"/>
  <c r="J349" s="1"/>
  <c r="F350" i="10" l="1"/>
  <c r="G350" s="1"/>
  <c r="I350"/>
  <c r="C351" s="1"/>
  <c r="I349" i="8"/>
  <c r="C350" s="1"/>
  <c r="F349"/>
  <c r="G349" s="1"/>
  <c r="H351" i="10" l="1"/>
  <c r="J351" s="1"/>
  <c r="E351"/>
  <c r="H350" i="8"/>
  <c r="J350" s="1"/>
  <c r="E350"/>
  <c r="I351" i="10" l="1"/>
  <c r="C352" s="1"/>
  <c r="F351"/>
  <c r="G351" s="1"/>
  <c r="F350" i="8"/>
  <c r="G350" s="1"/>
  <c r="I350"/>
  <c r="C351" s="1"/>
  <c r="H352" i="10" l="1"/>
  <c r="J352" s="1"/>
  <c r="E352"/>
  <c r="H351" i="8"/>
  <c r="J351" s="1"/>
  <c r="E351"/>
  <c r="F352" i="10" l="1"/>
  <c r="G352" s="1"/>
  <c r="I352"/>
  <c r="C353" s="1"/>
  <c r="I351" i="8"/>
  <c r="C352" s="1"/>
  <c r="F351"/>
  <c r="G351" s="1"/>
  <c r="H353" i="10" l="1"/>
  <c r="J353" s="1"/>
  <c r="E353"/>
  <c r="H352" i="8"/>
  <c r="J352" s="1"/>
  <c r="E352"/>
  <c r="I353" i="10" l="1"/>
  <c r="C354" s="1"/>
  <c r="F353"/>
  <c r="G353" s="1"/>
  <c r="I352" i="8"/>
  <c r="C353" s="1"/>
  <c r="F352"/>
  <c r="G352" s="1"/>
  <c r="H354" i="10" l="1"/>
  <c r="J354" s="1"/>
  <c r="E354"/>
  <c r="H353" i="8"/>
  <c r="J353" s="1"/>
  <c r="E353"/>
  <c r="I354" i="10" l="1"/>
  <c r="C355" s="1"/>
  <c r="F354"/>
  <c r="G354" s="1"/>
  <c r="I353" i="8"/>
  <c r="C354" s="1"/>
  <c r="F353"/>
  <c r="G353" s="1"/>
  <c r="H355" i="10" l="1"/>
  <c r="J355" s="1"/>
  <c r="E355"/>
  <c r="H354" i="8"/>
  <c r="J354" s="1"/>
  <c r="E354"/>
  <c r="F355" i="10" l="1"/>
  <c r="G355" s="1"/>
  <c r="I355"/>
  <c r="C356" s="1"/>
  <c r="I354" i="8"/>
  <c r="C355" s="1"/>
  <c r="F354"/>
  <c r="G354" s="1"/>
  <c r="H356" i="10" l="1"/>
  <c r="J356" s="1"/>
  <c r="E356"/>
  <c r="H355" i="8"/>
  <c r="J355" s="1"/>
  <c r="E355"/>
  <c r="F356" i="10" l="1"/>
  <c r="G356" s="1"/>
  <c r="I356"/>
  <c r="C357" s="1"/>
  <c r="I355" i="8"/>
  <c r="C356" s="1"/>
  <c r="F355"/>
  <c r="G355" s="1"/>
  <c r="H357" i="10" l="1"/>
  <c r="J357" s="1"/>
  <c r="E357"/>
  <c r="H356" i="8"/>
  <c r="J356" s="1"/>
  <c r="E356"/>
  <c r="I357" i="10" l="1"/>
  <c r="C358" s="1"/>
  <c r="F357"/>
  <c r="G357" s="1"/>
  <c r="F356" i="8"/>
  <c r="G356" s="1"/>
  <c r="I356"/>
  <c r="C357" s="1"/>
  <c r="H358" i="10" l="1"/>
  <c r="J358" s="1"/>
  <c r="E358"/>
  <c r="H357" i="8"/>
  <c r="J357" s="1"/>
  <c r="E357"/>
  <c r="F358" i="10" l="1"/>
  <c r="G358" s="1"/>
  <c r="I358"/>
  <c r="C359" s="1"/>
  <c r="I357" i="8"/>
  <c r="C358" s="1"/>
  <c r="F357"/>
  <c r="G357" s="1"/>
  <c r="H359" i="10" l="1"/>
  <c r="J359" s="1"/>
  <c r="E359"/>
  <c r="H358" i="8"/>
  <c r="J358" s="1"/>
  <c r="E358"/>
  <c r="F359" i="10" l="1"/>
  <c r="G359" s="1"/>
  <c r="I359"/>
  <c r="C360" s="1"/>
  <c r="F358" i="8"/>
  <c r="G358" s="1"/>
  <c r="I358"/>
  <c r="C359" s="1"/>
  <c r="H360" i="10" l="1"/>
  <c r="J360" s="1"/>
  <c r="E360"/>
  <c r="H359" i="8"/>
  <c r="J359" s="1"/>
  <c r="E359"/>
  <c r="F360" i="10" l="1"/>
  <c r="G360" s="1"/>
  <c r="I360"/>
  <c r="C361" s="1"/>
  <c r="I359" i="8"/>
  <c r="C360" s="1"/>
  <c r="F359"/>
  <c r="G359" s="1"/>
  <c r="H361" i="10" l="1"/>
  <c r="J361" s="1"/>
  <c r="E361"/>
  <c r="H360" i="8"/>
  <c r="J360" s="1"/>
  <c r="E360"/>
  <c r="F361" i="10" l="1"/>
  <c r="G361" s="1"/>
  <c r="I361"/>
  <c r="C362" s="1"/>
  <c r="F360" i="8"/>
  <c r="G360" s="1"/>
  <c r="I360"/>
  <c r="C361" s="1"/>
  <c r="H362" i="10" l="1"/>
  <c r="J362" s="1"/>
  <c r="E362"/>
  <c r="E361" i="8"/>
  <c r="H361"/>
  <c r="J361" s="1"/>
  <c r="F362" i="10" l="1"/>
  <c r="G362" s="1"/>
  <c r="I362"/>
  <c r="C363" s="1"/>
  <c r="F361" i="8"/>
  <c r="G361" s="1"/>
  <c r="I361"/>
  <c r="C362" s="1"/>
  <c r="H363" i="10" l="1"/>
  <c r="J363" s="1"/>
  <c r="E363"/>
  <c r="E362" i="8"/>
  <c r="H362"/>
  <c r="J362" s="1"/>
  <c r="I363" i="10" l="1"/>
  <c r="C364" s="1"/>
  <c r="F363"/>
  <c r="G363" s="1"/>
  <c r="I362" i="8"/>
  <c r="C363" s="1"/>
  <c r="F362"/>
  <c r="G362" s="1"/>
  <c r="H364" i="10" l="1"/>
  <c r="J364" s="1"/>
  <c r="E364"/>
  <c r="H363" i="8"/>
  <c r="J363" s="1"/>
  <c r="E363"/>
  <c r="F364" i="10" l="1"/>
  <c r="G364" s="1"/>
  <c r="I364"/>
  <c r="C365" s="1"/>
  <c r="I363" i="8"/>
  <c r="C364" s="1"/>
  <c r="F363"/>
  <c r="G363" s="1"/>
  <c r="H365" i="10" l="1"/>
  <c r="J365" s="1"/>
  <c r="E365"/>
  <c r="E364" i="8"/>
  <c r="H364"/>
  <c r="J364" s="1"/>
  <c r="I365" i="10" l="1"/>
  <c r="C366" s="1"/>
  <c r="F365"/>
  <c r="G365" s="1"/>
  <c r="I364" i="8"/>
  <c r="C365" s="1"/>
  <c r="F364"/>
  <c r="G364" s="1"/>
  <c r="H366" i="10" l="1"/>
  <c r="J366" s="1"/>
  <c r="E366"/>
  <c r="E365" i="8"/>
  <c r="H365"/>
  <c r="J365" s="1"/>
  <c r="F366" i="10" l="1"/>
  <c r="G366" s="1"/>
  <c r="I366"/>
  <c r="C367" s="1"/>
  <c r="F365" i="8"/>
  <c r="G365" s="1"/>
  <c r="I365"/>
  <c r="C366" s="1"/>
  <c r="H367" i="10" l="1"/>
  <c r="J367" s="1"/>
  <c r="E367"/>
  <c r="H366" i="8"/>
  <c r="J366" s="1"/>
  <c r="E366"/>
  <c r="F367" i="10" l="1"/>
  <c r="G367" s="1"/>
  <c r="I367"/>
  <c r="C368" s="1"/>
  <c r="F366" i="8"/>
  <c r="G366" s="1"/>
  <c r="I366"/>
  <c r="C367" s="1"/>
  <c r="H368" i="10" l="1"/>
  <c r="J368" s="1"/>
  <c r="E368"/>
  <c r="H367" i="8"/>
  <c r="J367" s="1"/>
  <c r="E367"/>
  <c r="F368" i="10" l="1"/>
  <c r="G368" s="1"/>
  <c r="I368"/>
  <c r="C369" s="1"/>
  <c r="I367" i="8"/>
  <c r="C368" s="1"/>
  <c r="F367"/>
  <c r="G367" s="1"/>
  <c r="H369" i="10" l="1"/>
  <c r="J369" s="1"/>
  <c r="E369"/>
  <c r="H368" i="8"/>
  <c r="J368" s="1"/>
  <c r="E368"/>
  <c r="F369" i="10" l="1"/>
  <c r="G369" s="1"/>
  <c r="I369"/>
  <c r="C370" s="1"/>
  <c r="F368" i="8"/>
  <c r="G368" s="1"/>
  <c r="I368"/>
  <c r="C369" s="1"/>
  <c r="H370" i="10" l="1"/>
  <c r="J370" s="1"/>
  <c r="E370"/>
  <c r="E369" i="8"/>
  <c r="H369"/>
  <c r="J369" s="1"/>
  <c r="F370" i="10" l="1"/>
  <c r="G370" s="1"/>
  <c r="I370"/>
  <c r="C371" s="1"/>
  <c r="F369" i="8"/>
  <c r="G369" s="1"/>
  <c r="I369"/>
  <c r="C370" s="1"/>
  <c r="H371" i="10" l="1"/>
  <c r="J371" s="1"/>
  <c r="E371"/>
  <c r="H370" i="8"/>
  <c r="J370" s="1"/>
  <c r="E370"/>
  <c r="F371" i="10" l="1"/>
  <c r="G371" s="1"/>
  <c r="I371"/>
  <c r="C372" s="1"/>
  <c r="F370" i="8"/>
  <c r="G370" s="1"/>
  <c r="I370"/>
  <c r="C371" s="1"/>
  <c r="H372" i="10" l="1"/>
  <c r="J372" s="1"/>
  <c r="E372"/>
  <c r="H371" i="8"/>
  <c r="J371" s="1"/>
  <c r="E371"/>
  <c r="F372" i="10" l="1"/>
  <c r="G372" s="1"/>
  <c r="I372"/>
  <c r="C373" s="1"/>
  <c r="I371" i="8"/>
  <c r="C372" s="1"/>
  <c r="F371"/>
  <c r="G371" s="1"/>
  <c r="H373" i="10" l="1"/>
  <c r="J373" s="1"/>
  <c r="E373"/>
  <c r="H372" i="8"/>
  <c r="J372" s="1"/>
  <c r="E372"/>
  <c r="F373" i="10" l="1"/>
  <c r="G373" s="1"/>
  <c r="I373"/>
  <c r="C374" s="1"/>
  <c r="F372" i="8"/>
  <c r="G372" s="1"/>
  <c r="I372"/>
  <c r="C373" s="1"/>
  <c r="H374" i="10" l="1"/>
  <c r="J374" s="1"/>
  <c r="E374"/>
  <c r="E373" i="8"/>
  <c r="H373"/>
  <c r="J373" s="1"/>
  <c r="F374" i="10" l="1"/>
  <c r="G374" s="1"/>
  <c r="I374"/>
  <c r="C375" s="1"/>
  <c r="F373" i="8"/>
  <c r="G373" s="1"/>
  <c r="I373"/>
  <c r="C374" s="1"/>
  <c r="H375" i="10" l="1"/>
  <c r="J375" s="1"/>
  <c r="E375"/>
  <c r="H374" i="8"/>
  <c r="J374" s="1"/>
  <c r="E374"/>
  <c r="F375" i="10" l="1"/>
  <c r="G375" s="1"/>
  <c r="I375"/>
  <c r="C376" s="1"/>
  <c r="F374" i="8"/>
  <c r="G374" s="1"/>
  <c r="I374"/>
  <c r="C375" s="1"/>
  <c r="H376" i="10" l="1"/>
  <c r="J376" s="1"/>
  <c r="E376"/>
  <c r="H375" i="8"/>
  <c r="J375" s="1"/>
  <c r="E375"/>
  <c r="F376" i="10" l="1"/>
  <c r="G376" s="1"/>
  <c r="I376"/>
  <c r="C377" s="1"/>
  <c r="I375" i="8"/>
  <c r="C376" s="1"/>
  <c r="F375"/>
  <c r="G375" s="1"/>
  <c r="H377" i="10" l="1"/>
  <c r="J377" s="1"/>
  <c r="E377"/>
  <c r="E376" i="8"/>
  <c r="H376"/>
  <c r="J376" s="1"/>
  <c r="I377" i="10" l="1"/>
  <c r="C378" s="1"/>
  <c r="F377"/>
  <c r="G377" s="1"/>
  <c r="I376" i="8"/>
  <c r="C377" s="1"/>
  <c r="F376"/>
  <c r="G376" s="1"/>
  <c r="H378" i="10" l="1"/>
  <c r="J378" s="1"/>
  <c r="E378"/>
  <c r="E377" i="8"/>
  <c r="H377"/>
  <c r="J377" s="1"/>
  <c r="F378" i="10" l="1"/>
  <c r="G378" s="1"/>
  <c r="I378"/>
  <c r="C379" s="1"/>
  <c r="I377" i="8"/>
  <c r="C378" s="1"/>
  <c r="F377"/>
  <c r="G377" s="1"/>
  <c r="H379" i="10" l="1"/>
  <c r="J379" s="1"/>
  <c r="E379"/>
  <c r="E378" i="8"/>
  <c r="H378"/>
  <c r="J378" s="1"/>
  <c r="I379" i="10" l="1"/>
  <c r="C380" s="1"/>
  <c r="F379"/>
  <c r="G379" s="1"/>
  <c r="F378" i="8"/>
  <c r="G378" s="1"/>
  <c r="I378"/>
  <c r="C379" s="1"/>
  <c r="H380" i="10" l="1"/>
  <c r="J380" s="1"/>
  <c r="E380"/>
  <c r="E379" i="8"/>
  <c r="H379"/>
  <c r="J379" s="1"/>
  <c r="F380" i="10" l="1"/>
  <c r="G380" s="1"/>
  <c r="I380"/>
  <c r="C381" s="1"/>
  <c r="I379" i="8"/>
  <c r="C380" s="1"/>
  <c r="F379"/>
  <c r="G379" s="1"/>
  <c r="H381" i="10" l="1"/>
  <c r="J381" s="1"/>
  <c r="E381"/>
  <c r="H380" i="8"/>
  <c r="J380" s="1"/>
  <c r="E380"/>
  <c r="F381" i="10" l="1"/>
  <c r="G381" s="1"/>
  <c r="I381"/>
  <c r="C382" s="1"/>
  <c r="F380" i="8"/>
  <c r="G380" s="1"/>
  <c r="I380"/>
  <c r="C381" s="1"/>
  <c r="H382" i="10" l="1"/>
  <c r="J382" s="1"/>
  <c r="E382"/>
  <c r="H381" i="8"/>
  <c r="J381" s="1"/>
  <c r="E381"/>
  <c r="F382" i="10" l="1"/>
  <c r="G382" s="1"/>
  <c r="I382"/>
  <c r="C383" s="1"/>
  <c r="F381" i="8"/>
  <c r="G381" s="1"/>
  <c r="I381"/>
  <c r="C382" s="1"/>
  <c r="H383" i="10" l="1"/>
  <c r="J383" s="1"/>
  <c r="E383"/>
  <c r="H382" i="8"/>
  <c r="J382" s="1"/>
  <c r="E382"/>
  <c r="I383" i="10" l="1"/>
  <c r="C384" s="1"/>
  <c r="F383"/>
  <c r="G383" s="1"/>
  <c r="F382" i="8"/>
  <c r="G382" s="1"/>
  <c r="I382"/>
  <c r="C383" s="1"/>
  <c r="H384" i="10" l="1"/>
  <c r="J384" s="1"/>
  <c r="E384"/>
  <c r="H383" i="8"/>
  <c r="J383" s="1"/>
  <c r="E383"/>
  <c r="F384" i="10" l="1"/>
  <c r="G384" s="1"/>
  <c r="I384"/>
  <c r="C385" s="1"/>
  <c r="I383" i="8"/>
  <c r="C384" s="1"/>
  <c r="F383"/>
  <c r="G383" s="1"/>
  <c r="H385" i="10" l="1"/>
  <c r="J385" s="1"/>
  <c r="E385"/>
  <c r="E384" i="8"/>
  <c r="H384"/>
  <c r="J384" s="1"/>
  <c r="I385" i="10" l="1"/>
  <c r="C386" s="1"/>
  <c r="F385"/>
  <c r="G385" s="1"/>
  <c r="F384" i="8"/>
  <c r="G384" s="1"/>
  <c r="I384"/>
  <c r="C385" s="1"/>
  <c r="H386" i="10" l="1"/>
  <c r="J386" s="1"/>
  <c r="E386"/>
  <c r="H385" i="8"/>
  <c r="J385" s="1"/>
  <c r="E385"/>
  <c r="I386" i="10" l="1"/>
  <c r="C387" s="1"/>
  <c r="F386"/>
  <c r="G386" s="1"/>
  <c r="F385" i="8"/>
  <c r="G385" s="1"/>
  <c r="I385"/>
  <c r="C386" s="1"/>
  <c r="H387" i="10" l="1"/>
  <c r="J387" s="1"/>
  <c r="E387"/>
  <c r="H386" i="8"/>
  <c r="J386" s="1"/>
  <c r="E386"/>
  <c r="I387" i="10" l="1"/>
  <c r="C388" s="1"/>
  <c r="F387"/>
  <c r="G387" s="1"/>
  <c r="F386" i="8"/>
  <c r="G386" s="1"/>
  <c r="I386"/>
  <c r="C387" s="1"/>
  <c r="H388" i="10" l="1"/>
  <c r="J388" s="1"/>
  <c r="E388"/>
  <c r="H387" i="8"/>
  <c r="J387" s="1"/>
  <c r="E387"/>
  <c r="I388" i="10" l="1"/>
  <c r="C389" s="1"/>
  <c r="F388"/>
  <c r="G388" s="1"/>
  <c r="I387" i="8"/>
  <c r="C388" s="1"/>
  <c r="F387"/>
  <c r="G387" s="1"/>
  <c r="H389" i="10" l="1"/>
  <c r="J389" s="1"/>
  <c r="E389"/>
  <c r="H388" i="8"/>
  <c r="J388" s="1"/>
  <c r="E388"/>
  <c r="I389" i="10" l="1"/>
  <c r="C390" s="1"/>
  <c r="F389"/>
  <c r="G389" s="1"/>
  <c r="F388" i="8"/>
  <c r="G388" s="1"/>
  <c r="I388"/>
  <c r="C389" s="1"/>
  <c r="H390" i="10" l="1"/>
  <c r="J390" s="1"/>
  <c r="E390"/>
  <c r="H389" i="8"/>
  <c r="J389" s="1"/>
  <c r="E389"/>
  <c r="F390" i="10" l="1"/>
  <c r="G390" s="1"/>
  <c r="I390"/>
  <c r="C391" s="1"/>
  <c r="I389" i="8"/>
  <c r="C390" s="1"/>
  <c r="F389"/>
  <c r="G389" s="1"/>
  <c r="H391" i="10" l="1"/>
  <c r="J391" s="1"/>
  <c r="E391"/>
  <c r="H390" i="8"/>
  <c r="J390" s="1"/>
  <c r="E390"/>
  <c r="F391" i="10" l="1"/>
  <c r="G391" s="1"/>
  <c r="I391"/>
  <c r="C392" s="1"/>
  <c r="F390" i="8"/>
  <c r="G390" s="1"/>
  <c r="I390"/>
  <c r="C391" s="1"/>
  <c r="H392" i="10" l="1"/>
  <c r="J392" s="1"/>
  <c r="E392"/>
  <c r="H391" i="8"/>
  <c r="J391" s="1"/>
  <c r="E391"/>
  <c r="I392" i="10" l="1"/>
  <c r="C393" s="1"/>
  <c r="F392"/>
  <c r="G392" s="1"/>
  <c r="I391" i="8"/>
  <c r="C392" s="1"/>
  <c r="F391"/>
  <c r="G391" s="1"/>
  <c r="H393" i="10" l="1"/>
  <c r="J393" s="1"/>
  <c r="E393"/>
  <c r="H392" i="8"/>
  <c r="J392" s="1"/>
  <c r="E392"/>
  <c r="F393" i="10" l="1"/>
  <c r="G393" s="1"/>
  <c r="I393"/>
  <c r="C394" s="1"/>
  <c r="F392" i="8"/>
  <c r="G392" s="1"/>
  <c r="I392"/>
  <c r="C393" s="1"/>
  <c r="H394" i="10" l="1"/>
  <c r="J394" s="1"/>
  <c r="E394"/>
  <c r="E393" i="8"/>
  <c r="H393"/>
  <c r="J393" s="1"/>
  <c r="F394" i="10" l="1"/>
  <c r="G394" s="1"/>
  <c r="I394"/>
  <c r="C395" s="1"/>
  <c r="F393" i="8"/>
  <c r="G393" s="1"/>
  <c r="I393"/>
  <c r="C394" s="1"/>
  <c r="H395" i="10" l="1"/>
  <c r="J395" s="1"/>
  <c r="E395"/>
  <c r="H394" i="8"/>
  <c r="J394" s="1"/>
  <c r="E394"/>
  <c r="F395" i="10" l="1"/>
  <c r="G395" s="1"/>
  <c r="I395"/>
  <c r="C396" s="1"/>
  <c r="F394" i="8"/>
  <c r="G394" s="1"/>
  <c r="I394"/>
  <c r="C395" s="1"/>
  <c r="H396" i="10" l="1"/>
  <c r="J396" s="1"/>
  <c r="E396"/>
  <c r="E395" i="8"/>
  <c r="H395"/>
  <c r="J395" s="1"/>
  <c r="I396" i="10" l="1"/>
  <c r="C397" s="1"/>
  <c r="F396"/>
  <c r="G396" s="1"/>
  <c r="I395" i="8"/>
  <c r="C396" s="1"/>
  <c r="F395"/>
  <c r="G395" s="1"/>
  <c r="H397" i="10" l="1"/>
  <c r="J397" s="1"/>
  <c r="E397"/>
  <c r="H396" i="8"/>
  <c r="J396" s="1"/>
  <c r="E396"/>
  <c r="F397" i="10" l="1"/>
  <c r="G397" s="1"/>
  <c r="I397"/>
  <c r="C398" s="1"/>
  <c r="I396" i="8"/>
  <c r="C397" s="1"/>
  <c r="F396"/>
  <c r="G396" s="1"/>
  <c r="E398" i="10" l="1"/>
  <c r="H398"/>
  <c r="J398" s="1"/>
  <c r="H397" i="8"/>
  <c r="J397" s="1"/>
  <c r="E397"/>
  <c r="I398" i="10" l="1"/>
  <c r="C399" s="1"/>
  <c r="F398"/>
  <c r="G398" s="1"/>
  <c r="I397" i="8"/>
  <c r="C398" s="1"/>
  <c r="F397"/>
  <c r="G397" s="1"/>
  <c r="H399" i="10" l="1"/>
  <c r="J399" s="1"/>
  <c r="E399"/>
  <c r="E398" i="8"/>
  <c r="H398"/>
  <c r="J398" s="1"/>
  <c r="F399" i="10" l="1"/>
  <c r="G399" s="1"/>
  <c r="I399"/>
  <c r="C400" s="1"/>
  <c r="F398" i="8"/>
  <c r="G398" s="1"/>
  <c r="I398"/>
  <c r="C399" s="1"/>
  <c r="H400" i="10" l="1"/>
  <c r="J400" s="1"/>
  <c r="E400"/>
  <c r="H399" i="8"/>
  <c r="J399" s="1"/>
  <c r="E399"/>
  <c r="I400" i="10" l="1"/>
  <c r="C401" s="1"/>
  <c r="F400"/>
  <c r="G400" s="1"/>
  <c r="F399" i="8"/>
  <c r="G399" s="1"/>
  <c r="I399"/>
  <c r="C400" s="1"/>
  <c r="H401" i="10" l="1"/>
  <c r="J401" s="1"/>
  <c r="E401"/>
  <c r="H400" i="8"/>
  <c r="J400" s="1"/>
  <c r="E400"/>
  <c r="F401" i="10" l="1"/>
  <c r="G401" s="1"/>
  <c r="I401"/>
  <c r="C402" s="1"/>
  <c r="I400" i="8"/>
  <c r="C401" s="1"/>
  <c r="F400"/>
  <c r="G400" s="1"/>
  <c r="H402" i="10" l="1"/>
  <c r="J402" s="1"/>
  <c r="E402"/>
  <c r="E401" i="8"/>
  <c r="H401"/>
  <c r="J401" s="1"/>
  <c r="I402" i="10" l="1"/>
  <c r="C403" s="1"/>
  <c r="F402"/>
  <c r="G402" s="1"/>
  <c r="F401" i="8"/>
  <c r="G401" s="1"/>
  <c r="I401"/>
  <c r="C402" s="1"/>
  <c r="H403" i="10" l="1"/>
  <c r="J403" s="1"/>
  <c r="E403"/>
  <c r="H402" i="8"/>
  <c r="J402" s="1"/>
  <c r="E402"/>
  <c r="F403" i="10" l="1"/>
  <c r="G403" s="1"/>
  <c r="I403"/>
  <c r="C404" s="1"/>
  <c r="F402" i="8"/>
  <c r="G402" s="1"/>
  <c r="I402"/>
  <c r="C403" s="1"/>
  <c r="H404" i="10" l="1"/>
  <c r="J404" s="1"/>
  <c r="E404"/>
  <c r="H403" i="8"/>
  <c r="J403" s="1"/>
  <c r="E403"/>
  <c r="I404" i="10" l="1"/>
  <c r="C405" s="1"/>
  <c r="F404"/>
  <c r="G404" s="1"/>
  <c r="I403" i="8"/>
  <c r="C404" s="1"/>
  <c r="F403"/>
  <c r="G403" s="1"/>
  <c r="H405" i="10" l="1"/>
  <c r="J405" s="1"/>
  <c r="E405"/>
  <c r="H404" i="8"/>
  <c r="J404" s="1"/>
  <c r="E404"/>
  <c r="F405" i="10" l="1"/>
  <c r="G405" s="1"/>
  <c r="I405"/>
  <c r="C406" s="1"/>
  <c r="F404" i="8"/>
  <c r="G404" s="1"/>
  <c r="I404"/>
  <c r="C405" s="1"/>
  <c r="H406" i="10" l="1"/>
  <c r="J406" s="1"/>
  <c r="E406"/>
  <c r="E405" i="8"/>
  <c r="H405"/>
  <c r="J405" s="1"/>
  <c r="I406" i="10" l="1"/>
  <c r="C407" s="1"/>
  <c r="F406"/>
  <c r="G406" s="1"/>
  <c r="F405" i="8"/>
  <c r="G405" s="1"/>
  <c r="I405"/>
  <c r="C406" s="1"/>
  <c r="H407" i="10" l="1"/>
  <c r="J407" s="1"/>
  <c r="E407"/>
  <c r="H406" i="8"/>
  <c r="J406" s="1"/>
  <c r="E406"/>
  <c r="F407" i="10" l="1"/>
  <c r="G407" s="1"/>
  <c r="I407"/>
  <c r="C408" s="1"/>
  <c r="F406" i="8"/>
  <c r="G406" s="1"/>
  <c r="I406"/>
  <c r="C407" s="1"/>
  <c r="H408" i="10" l="1"/>
  <c r="J408" s="1"/>
  <c r="E408"/>
  <c r="H407" i="8"/>
  <c r="J407" s="1"/>
  <c r="E407"/>
  <c r="I408" i="10" l="1"/>
  <c r="C409" s="1"/>
  <c r="F408"/>
  <c r="G408" s="1"/>
  <c r="I407" i="8"/>
  <c r="C408" s="1"/>
  <c r="F407"/>
  <c r="G407" s="1"/>
  <c r="H409" i="10" l="1"/>
  <c r="J409" s="1"/>
  <c r="E409"/>
  <c r="H408" i="8"/>
  <c r="J408" s="1"/>
  <c r="E408"/>
  <c r="F409" i="10" l="1"/>
  <c r="G409" s="1"/>
  <c r="I409"/>
  <c r="C410" s="1"/>
  <c r="I408" i="8"/>
  <c r="C409" s="1"/>
  <c r="F408"/>
  <c r="G408" s="1"/>
  <c r="H410" i="10" l="1"/>
  <c r="J410" s="1"/>
  <c r="E410"/>
  <c r="H409" i="8"/>
  <c r="J409" s="1"/>
  <c r="E409"/>
  <c r="I410" i="10" l="1"/>
  <c r="C411" s="1"/>
  <c r="F410"/>
  <c r="G410" s="1"/>
  <c r="I409" i="8"/>
  <c r="C410" s="1"/>
  <c r="F409"/>
  <c r="G409" s="1"/>
  <c r="H411" i="10" l="1"/>
  <c r="J411" s="1"/>
  <c r="E411"/>
  <c r="E410" i="8"/>
  <c r="H410"/>
  <c r="J410" s="1"/>
  <c r="F411" i="10" l="1"/>
  <c r="G411" s="1"/>
  <c r="I411"/>
  <c r="C412" s="1"/>
  <c r="F410" i="8"/>
  <c r="G410" s="1"/>
  <c r="I410"/>
  <c r="C411" s="1"/>
  <c r="H412" i="10" l="1"/>
  <c r="J412" s="1"/>
  <c r="E412"/>
  <c r="E411" i="8"/>
  <c r="H411"/>
  <c r="J411" s="1"/>
  <c r="F412" i="10" l="1"/>
  <c r="G412" s="1"/>
  <c r="I412"/>
  <c r="C413" s="1"/>
  <c r="F411" i="8"/>
  <c r="G411" s="1"/>
  <c r="I411"/>
  <c r="C412" s="1"/>
  <c r="H413" i="10" l="1"/>
  <c r="J413" s="1"/>
  <c r="E413"/>
  <c r="H412" i="8"/>
  <c r="J412" s="1"/>
  <c r="E412"/>
  <c r="F413" i="10" l="1"/>
  <c r="G413" s="1"/>
  <c r="I413"/>
  <c r="C414" s="1"/>
  <c r="F412" i="8"/>
  <c r="G412" s="1"/>
  <c r="I412"/>
  <c r="C413" s="1"/>
  <c r="H414" i="10" l="1"/>
  <c r="J414" s="1"/>
  <c r="E414"/>
  <c r="H413" i="8"/>
  <c r="J413" s="1"/>
  <c r="E413"/>
  <c r="F414" i="10" l="1"/>
  <c r="G414" s="1"/>
  <c r="I414"/>
  <c r="C415" s="1"/>
  <c r="F413" i="8"/>
  <c r="G413" s="1"/>
  <c r="I413"/>
  <c r="C414" s="1"/>
  <c r="H415" i="10" l="1"/>
  <c r="J415" s="1"/>
  <c r="E415"/>
  <c r="E414" i="8"/>
  <c r="H414"/>
  <c r="J414" s="1"/>
  <c r="I415" i="10" l="1"/>
  <c r="C416" s="1"/>
  <c r="F415"/>
  <c r="G415" s="1"/>
  <c r="I414" i="8"/>
  <c r="C415" s="1"/>
  <c r="F414"/>
  <c r="G414" s="1"/>
  <c r="E416" i="10" l="1"/>
  <c r="H416"/>
  <c r="J416" s="1"/>
  <c r="H415" i="8"/>
  <c r="J415" s="1"/>
  <c r="E415"/>
  <c r="F416" i="10" l="1"/>
  <c r="G416" s="1"/>
  <c r="I416"/>
  <c r="C417" s="1"/>
  <c r="I415" i="8"/>
  <c r="C416" s="1"/>
  <c r="F415"/>
  <c r="G415" s="1"/>
  <c r="H417" i="10" l="1"/>
  <c r="J417" s="1"/>
  <c r="E417"/>
  <c r="E416" i="8"/>
  <c r="H416"/>
  <c r="J416" s="1"/>
  <c r="F417" i="10" l="1"/>
  <c r="G417" s="1"/>
  <c r="I417"/>
  <c r="C418" s="1"/>
  <c r="F416" i="8"/>
  <c r="G416" s="1"/>
  <c r="I416"/>
  <c r="C417" s="1"/>
  <c r="H418" i="10" l="1"/>
  <c r="J418" s="1"/>
  <c r="E418"/>
  <c r="H417" i="8"/>
  <c r="J417" s="1"/>
  <c r="E417"/>
  <c r="F418" i="10" l="1"/>
  <c r="G418" s="1"/>
  <c r="I418"/>
  <c r="C419" s="1"/>
  <c r="F417" i="8"/>
  <c r="G417" s="1"/>
  <c r="I417"/>
  <c r="C418" s="1"/>
  <c r="H419" i="10" l="1"/>
  <c r="J419" s="1"/>
  <c r="E419"/>
  <c r="H418" i="8"/>
  <c r="J418" s="1"/>
  <c r="E418"/>
  <c r="F419" i="10" l="1"/>
  <c r="G419" s="1"/>
  <c r="I419"/>
  <c r="C420" s="1"/>
  <c r="I418" i="8"/>
  <c r="C419" s="1"/>
  <c r="F418"/>
  <c r="G418" s="1"/>
  <c r="H420" i="10" l="1"/>
  <c r="J420" s="1"/>
  <c r="E420"/>
  <c r="H419" i="8"/>
  <c r="J419" s="1"/>
  <c r="E419"/>
  <c r="F420" i="10" l="1"/>
  <c r="G420" s="1"/>
  <c r="I420"/>
  <c r="C421" s="1"/>
  <c r="F419" i="8"/>
  <c r="G419" s="1"/>
  <c r="I419"/>
  <c r="C420" s="1"/>
  <c r="H421" i="10" l="1"/>
  <c r="J421" s="1"/>
  <c r="E421"/>
  <c r="E420" i="8"/>
  <c r="H420"/>
  <c r="J420" s="1"/>
  <c r="F421" i="10" l="1"/>
  <c r="G421" s="1"/>
  <c r="I421"/>
  <c r="C422" s="1"/>
  <c r="I420" i="8"/>
  <c r="C421" s="1"/>
  <c r="F420"/>
  <c r="G420" s="1"/>
  <c r="H422" i="10" l="1"/>
  <c r="J422" s="1"/>
  <c r="E422"/>
  <c r="E421" i="8"/>
  <c r="H421"/>
  <c r="J421" s="1"/>
  <c r="F422" i="10" l="1"/>
  <c r="G422" s="1"/>
  <c r="I422"/>
  <c r="C423" s="1"/>
  <c r="I421" i="8"/>
  <c r="C422" s="1"/>
  <c r="F421"/>
  <c r="G421" s="1"/>
  <c r="H423" i="10" l="1"/>
  <c r="J423" s="1"/>
  <c r="E423"/>
  <c r="H422" i="8"/>
  <c r="J422" s="1"/>
  <c r="E422"/>
  <c r="F423" i="10" l="1"/>
  <c r="G423" s="1"/>
  <c r="I423"/>
  <c r="C424" s="1"/>
  <c r="F422" i="8"/>
  <c r="G422" s="1"/>
  <c r="I422"/>
  <c r="C423" s="1"/>
  <c r="H424" i="10" l="1"/>
  <c r="J424" s="1"/>
  <c r="E424"/>
  <c r="H423" i="8"/>
  <c r="J423" s="1"/>
  <c r="E423"/>
  <c r="F424" i="10" l="1"/>
  <c r="G424" s="1"/>
  <c r="I424"/>
  <c r="C425" s="1"/>
  <c r="I423" i="8"/>
  <c r="C424" s="1"/>
  <c r="F423"/>
  <c r="G423" s="1"/>
  <c r="H425" i="10" l="1"/>
  <c r="J425" s="1"/>
  <c r="E425"/>
  <c r="E424" i="8"/>
  <c r="H424"/>
  <c r="J424" s="1"/>
  <c r="I425" i="10" l="1"/>
  <c r="C426" s="1"/>
  <c r="F425"/>
  <c r="G425" s="1"/>
  <c r="F424" i="8"/>
  <c r="G424" s="1"/>
  <c r="I424"/>
  <c r="C425" s="1"/>
  <c r="H426" i="10" l="1"/>
  <c r="J426" s="1"/>
  <c r="E426"/>
  <c r="E425" i="8"/>
  <c r="H425"/>
  <c r="J425" s="1"/>
  <c r="I426" i="10" l="1"/>
  <c r="C427" s="1"/>
  <c r="F426"/>
  <c r="G426" s="1"/>
  <c r="I425" i="8"/>
  <c r="C426" s="1"/>
  <c r="F425"/>
  <c r="G425" s="1"/>
  <c r="H427" i="10" l="1"/>
  <c r="J427" s="1"/>
  <c r="E427"/>
  <c r="E426" i="8"/>
  <c r="H426"/>
  <c r="J426" s="1"/>
  <c r="I427" i="10" l="1"/>
  <c r="C428" s="1"/>
  <c r="F427"/>
  <c r="G427" s="1"/>
  <c r="F426" i="8"/>
  <c r="G426" s="1"/>
  <c r="I426"/>
  <c r="C427" s="1"/>
  <c r="H428" i="10" l="1"/>
  <c r="J428" s="1"/>
  <c r="E428"/>
  <c r="H427" i="8"/>
  <c r="J427" s="1"/>
  <c r="E427"/>
  <c r="F428" i="10" l="1"/>
  <c r="G428" s="1"/>
  <c r="I428"/>
  <c r="C429" s="1"/>
  <c r="I427" i="8"/>
  <c r="C428" s="1"/>
  <c r="F427"/>
  <c r="G427" s="1"/>
  <c r="H429" i="10" l="1"/>
  <c r="J429" s="1"/>
  <c r="E429"/>
  <c r="E428" i="8"/>
  <c r="H428"/>
  <c r="J428" s="1"/>
  <c r="I429" i="10" l="1"/>
  <c r="C430" s="1"/>
  <c r="F429"/>
  <c r="G429" s="1"/>
  <c r="F428" i="8"/>
  <c r="G428" s="1"/>
  <c r="I428"/>
  <c r="C429" s="1"/>
  <c r="H430" i="10" l="1"/>
  <c r="J430" s="1"/>
  <c r="E430"/>
  <c r="H429" i="8"/>
  <c r="J429" s="1"/>
  <c r="E429"/>
  <c r="F430" i="10" l="1"/>
  <c r="G430" s="1"/>
  <c r="I430"/>
  <c r="C431" s="1"/>
  <c r="F429" i="8"/>
  <c r="G429" s="1"/>
  <c r="I429"/>
  <c r="C430" s="1"/>
  <c r="H431" i="10" l="1"/>
  <c r="J431" s="1"/>
  <c r="E431"/>
  <c r="H430" i="8"/>
  <c r="J430" s="1"/>
  <c r="E430"/>
  <c r="F431" i="10" l="1"/>
  <c r="G431" s="1"/>
  <c r="I431"/>
  <c r="C432" s="1"/>
  <c r="F430" i="8"/>
  <c r="G430" s="1"/>
  <c r="I430"/>
  <c r="C431" s="1"/>
  <c r="H432" i="10" l="1"/>
  <c r="J432" s="1"/>
  <c r="E432"/>
  <c r="E431" i="8"/>
  <c r="H431"/>
  <c r="J431" s="1"/>
  <c r="I432" i="10" l="1"/>
  <c r="C433" s="1"/>
  <c r="F432"/>
  <c r="G432" s="1"/>
  <c r="I431" i="8"/>
  <c r="C432" s="1"/>
  <c r="F431"/>
  <c r="G431" s="1"/>
  <c r="H433" i="10" l="1"/>
  <c r="J433" s="1"/>
  <c r="E433"/>
  <c r="H432" i="8"/>
  <c r="J432" s="1"/>
  <c r="E432"/>
  <c r="F433" i="10" l="1"/>
  <c r="G433" s="1"/>
  <c r="I433"/>
  <c r="C434" s="1"/>
  <c r="F432" i="8"/>
  <c r="G432" s="1"/>
  <c r="I432"/>
  <c r="C433" s="1"/>
  <c r="H434" i="10" l="1"/>
  <c r="J434" s="1"/>
  <c r="E434"/>
  <c r="H433" i="8"/>
  <c r="J433" s="1"/>
  <c r="E433"/>
  <c r="I434" i="10" l="1"/>
  <c r="C435" s="1"/>
  <c r="F434"/>
  <c r="G434" s="1"/>
  <c r="F433" i="8"/>
  <c r="G433" s="1"/>
  <c r="I433"/>
  <c r="C434" s="1"/>
  <c r="H435" i="10" l="1"/>
  <c r="J435" s="1"/>
  <c r="E435"/>
  <c r="E434" i="8"/>
  <c r="H434"/>
  <c r="J434" s="1"/>
  <c r="F435" i="10" l="1"/>
  <c r="G435" s="1"/>
  <c r="I435"/>
  <c r="C436" s="1"/>
  <c r="I434" i="8"/>
  <c r="C435" s="1"/>
  <c r="F434"/>
  <c r="G434" s="1"/>
  <c r="H436" i="10" l="1"/>
  <c r="J436" s="1"/>
  <c r="E436"/>
  <c r="H435" i="8"/>
  <c r="J435" s="1"/>
  <c r="E435"/>
  <c r="I436" i="10" l="1"/>
  <c r="C437" s="1"/>
  <c r="F436"/>
  <c r="G436" s="1"/>
  <c r="F435" i="8"/>
  <c r="G435" s="1"/>
  <c r="I435"/>
  <c r="C436" s="1"/>
  <c r="H437" i="10" l="1"/>
  <c r="J437" s="1"/>
  <c r="E437"/>
  <c r="E436" i="8"/>
  <c r="H436"/>
  <c r="J436" s="1"/>
  <c r="F437" i="10" l="1"/>
  <c r="G437" s="1"/>
  <c r="I437"/>
  <c r="C438" s="1"/>
  <c r="F436" i="8"/>
  <c r="G436" s="1"/>
  <c r="I436"/>
  <c r="C437" s="1"/>
  <c r="H438" i="10" l="1"/>
  <c r="J438" s="1"/>
  <c r="E438"/>
  <c r="H437" i="8"/>
  <c r="J437" s="1"/>
  <c r="E437"/>
  <c r="I438" i="10" l="1"/>
  <c r="C439" s="1"/>
  <c r="F438"/>
  <c r="G438" s="1"/>
  <c r="I437" i="8"/>
  <c r="C438" s="1"/>
  <c r="F437"/>
  <c r="G437" s="1"/>
  <c r="H439" i="10" l="1"/>
  <c r="J439" s="1"/>
  <c r="E439"/>
  <c r="E438" i="8"/>
  <c r="H438"/>
  <c r="J438" s="1"/>
  <c r="F439" i="10" l="1"/>
  <c r="G439" s="1"/>
  <c r="I439"/>
  <c r="C440" s="1"/>
  <c r="F438" i="8"/>
  <c r="G438" s="1"/>
  <c r="I438"/>
  <c r="C439" s="1"/>
  <c r="H440" i="10" l="1"/>
  <c r="J440" s="1"/>
  <c r="E440"/>
  <c r="H439" i="8"/>
  <c r="J439" s="1"/>
  <c r="E439"/>
  <c r="I440" i="10" l="1"/>
  <c r="C441" s="1"/>
  <c r="F440"/>
  <c r="G440" s="1"/>
  <c r="F439" i="8"/>
  <c r="G439" s="1"/>
  <c r="I439"/>
  <c r="C440" s="1"/>
  <c r="H441" i="10" l="1"/>
  <c r="J441" s="1"/>
  <c r="E441"/>
  <c r="E440" i="8"/>
  <c r="H440"/>
  <c r="J440" s="1"/>
  <c r="F441" i="10" l="1"/>
  <c r="G441" s="1"/>
  <c r="I441"/>
  <c r="C442" s="1"/>
  <c r="F440" i="8"/>
  <c r="G440" s="1"/>
  <c r="I440"/>
  <c r="C441" s="1"/>
  <c r="H442" i="10" l="1"/>
  <c r="J442" s="1"/>
  <c r="E442"/>
  <c r="E441" i="8"/>
  <c r="H441"/>
  <c r="J441" s="1"/>
  <c r="I442" i="10" l="1"/>
  <c r="C443" s="1"/>
  <c r="F442"/>
  <c r="G442" s="1"/>
  <c r="I441" i="8"/>
  <c r="C442" s="1"/>
  <c r="F441"/>
  <c r="G441" s="1"/>
  <c r="H443" i="10" l="1"/>
  <c r="J443" s="1"/>
  <c r="E443"/>
  <c r="H442" i="8"/>
  <c r="J442" s="1"/>
  <c r="E442"/>
  <c r="F443" i="10" l="1"/>
  <c r="G443" s="1"/>
  <c r="I443"/>
  <c r="C444" s="1"/>
  <c r="F442" i="8"/>
  <c r="G442" s="1"/>
  <c r="I442"/>
  <c r="C443" s="1"/>
  <c r="H444" i="10" l="1"/>
  <c r="J444" s="1"/>
  <c r="E444"/>
  <c r="H443" i="8"/>
  <c r="J443" s="1"/>
  <c r="E443"/>
  <c r="I444" i="10" l="1"/>
  <c r="C445" s="1"/>
  <c r="F444"/>
  <c r="G444" s="1"/>
  <c r="F443" i="8"/>
  <c r="G443" s="1"/>
  <c r="I443"/>
  <c r="C444" s="1"/>
  <c r="H445" i="10" l="1"/>
  <c r="J445" s="1"/>
  <c r="E445"/>
  <c r="E444" i="8"/>
  <c r="H444"/>
  <c r="J444" s="1"/>
  <c r="F445" i="10" l="1"/>
  <c r="G445" s="1"/>
  <c r="I445"/>
  <c r="C446" s="1"/>
  <c r="I444" i="8"/>
  <c r="C445" s="1"/>
  <c r="F444"/>
  <c r="G444" s="1"/>
  <c r="H446" i="10" l="1"/>
  <c r="J446" s="1"/>
  <c r="E446"/>
  <c r="H445" i="8"/>
  <c r="J445" s="1"/>
  <c r="E445"/>
  <c r="I446" i="10" l="1"/>
  <c r="C447" s="1"/>
  <c r="F446"/>
  <c r="G446" s="1"/>
  <c r="I445" i="8"/>
  <c r="C446" s="1"/>
  <c r="F445"/>
  <c r="G445" s="1"/>
  <c r="H447" i="10" l="1"/>
  <c r="J447" s="1"/>
  <c r="E447"/>
  <c r="H446" i="8"/>
  <c r="J446" s="1"/>
  <c r="E446"/>
  <c r="F447" i="10" l="1"/>
  <c r="G447" s="1"/>
  <c r="I447"/>
  <c r="C448" s="1"/>
  <c r="F446" i="8"/>
  <c r="G446" s="1"/>
  <c r="I446"/>
  <c r="C447" s="1"/>
  <c r="H448" i="10" l="1"/>
  <c r="J448" s="1"/>
  <c r="E448"/>
  <c r="E447" i="8"/>
  <c r="H447"/>
  <c r="J447" s="1"/>
  <c r="I448" i="10" l="1"/>
  <c r="C449" s="1"/>
  <c r="F448"/>
  <c r="G448" s="1"/>
  <c r="F447" i="8"/>
  <c r="G447" s="1"/>
  <c r="I447"/>
  <c r="C448" s="1"/>
  <c r="H449" i="10" l="1"/>
  <c r="J449" s="1"/>
  <c r="E449"/>
  <c r="H448" i="8"/>
  <c r="J448" s="1"/>
  <c r="E448"/>
  <c r="F449" i="10" l="1"/>
  <c r="G449" s="1"/>
  <c r="I449"/>
  <c r="C450" s="1"/>
  <c r="I448" i="8"/>
  <c r="C449" s="1"/>
  <c r="F448"/>
  <c r="G448" s="1"/>
  <c r="H450" i="10" l="1"/>
  <c r="J450" s="1"/>
  <c r="E450"/>
  <c r="H449" i="8"/>
  <c r="J449" s="1"/>
  <c r="E449"/>
  <c r="I450" i="10" l="1"/>
  <c r="C451" s="1"/>
  <c r="F450"/>
  <c r="G450" s="1"/>
  <c r="I449" i="8"/>
  <c r="C450" s="1"/>
  <c r="F449"/>
  <c r="G449" s="1"/>
  <c r="H451" i="10" l="1"/>
  <c r="J451" s="1"/>
  <c r="E451"/>
  <c r="H450" i="8"/>
  <c r="J450" s="1"/>
  <c r="E450"/>
  <c r="F451" i="10" l="1"/>
  <c r="G451" s="1"/>
  <c r="I451"/>
  <c r="C452" s="1"/>
  <c r="F450" i="8"/>
  <c r="G450" s="1"/>
  <c r="I450"/>
  <c r="C451" s="1"/>
  <c r="H452" i="10" l="1"/>
  <c r="J452" s="1"/>
  <c r="E452"/>
  <c r="E451" i="8"/>
  <c r="H451"/>
  <c r="J451" s="1"/>
  <c r="I452" i="10" l="1"/>
  <c r="C453" s="1"/>
  <c r="F452"/>
  <c r="G452" s="1"/>
  <c r="F451" i="8"/>
  <c r="G451" s="1"/>
  <c r="I451"/>
  <c r="C452" s="1"/>
  <c r="H453" i="10" l="1"/>
  <c r="J453" s="1"/>
  <c r="E453"/>
  <c r="E452" i="8"/>
  <c r="H452"/>
  <c r="J452" s="1"/>
  <c r="F453" i="10" l="1"/>
  <c r="G453" s="1"/>
  <c r="I453"/>
  <c r="C454" s="1"/>
  <c r="F452" i="8"/>
  <c r="G452" s="1"/>
  <c r="I452"/>
  <c r="C453" s="1"/>
  <c r="H454" i="10" l="1"/>
  <c r="J454" s="1"/>
  <c r="E454"/>
  <c r="H453" i="8"/>
  <c r="J453" s="1"/>
  <c r="E453"/>
  <c r="I454" i="10" l="1"/>
  <c r="C455" s="1"/>
  <c r="F454"/>
  <c r="G454" s="1"/>
  <c r="F453" i="8"/>
  <c r="G453" s="1"/>
  <c r="I453"/>
  <c r="C454" s="1"/>
  <c r="H455" i="10" l="1"/>
  <c r="J455" s="1"/>
  <c r="E455"/>
  <c r="E454" i="8"/>
  <c r="H454"/>
  <c r="J454" s="1"/>
  <c r="F455" i="10" l="1"/>
  <c r="G455" s="1"/>
  <c r="I455"/>
  <c r="C456" s="1"/>
  <c r="F454" i="8"/>
  <c r="G454" s="1"/>
  <c r="I454"/>
  <c r="C455" s="1"/>
  <c r="H456" i="10" l="1"/>
  <c r="J456" s="1"/>
  <c r="E456"/>
  <c r="E455" i="8"/>
  <c r="H455"/>
  <c r="J455" s="1"/>
  <c r="F456" i="10" l="1"/>
  <c r="G456" s="1"/>
  <c r="I456"/>
  <c r="C457" s="1"/>
  <c r="I455" i="8"/>
  <c r="C456" s="1"/>
  <c r="F455"/>
  <c r="G455" s="1"/>
  <c r="H457" i="10" l="1"/>
  <c r="J457" s="1"/>
  <c r="E457"/>
  <c r="H456" i="8"/>
  <c r="J456" s="1"/>
  <c r="E456"/>
  <c r="F457" i="10" l="1"/>
  <c r="G457" s="1"/>
  <c r="I457"/>
  <c r="C458" s="1"/>
  <c r="F456" i="8"/>
  <c r="G456" s="1"/>
  <c r="I456"/>
  <c r="C457" s="1"/>
  <c r="H458" i="10" l="1"/>
  <c r="J458" s="1"/>
  <c r="E458"/>
  <c r="E457" i="8"/>
  <c r="H457"/>
  <c r="J457" s="1"/>
  <c r="I458" i="10" l="1"/>
  <c r="C459" s="1"/>
  <c r="F458"/>
  <c r="G458" s="1"/>
  <c r="I457" i="8"/>
  <c r="C458" s="1"/>
  <c r="F457"/>
  <c r="G457" s="1"/>
  <c r="H459" i="10" l="1"/>
  <c r="J459" s="1"/>
  <c r="E459"/>
  <c r="H458" i="8"/>
  <c r="J458" s="1"/>
  <c r="E458"/>
  <c r="F459" i="10" l="1"/>
  <c r="G459" s="1"/>
  <c r="I459"/>
  <c r="C460" s="1"/>
  <c r="I458" i="8"/>
  <c r="C459" s="1"/>
  <c r="F458"/>
  <c r="G458" s="1"/>
  <c r="H460" i="10" l="1"/>
  <c r="J460" s="1"/>
  <c r="E460"/>
  <c r="E459" i="8"/>
  <c r="H459"/>
  <c r="J459" s="1"/>
  <c r="I460" i="10" l="1"/>
  <c r="C461" s="1"/>
  <c r="F460"/>
  <c r="G460" s="1"/>
  <c r="I459" i="8"/>
  <c r="C460" s="1"/>
  <c r="F459"/>
  <c r="G459" s="1"/>
  <c r="H461" i="10" l="1"/>
  <c r="J461" s="1"/>
  <c r="E461"/>
  <c r="H460" i="8"/>
  <c r="J460" s="1"/>
  <c r="E460"/>
  <c r="F461" i="10" l="1"/>
  <c r="G461" s="1"/>
  <c r="I461"/>
  <c r="C462" s="1"/>
  <c r="F460" i="8"/>
  <c r="G460" s="1"/>
  <c r="I460"/>
  <c r="C461" s="1"/>
  <c r="H462" i="10" l="1"/>
  <c r="J462" s="1"/>
  <c r="E462"/>
  <c r="H461" i="8"/>
  <c r="J461" s="1"/>
  <c r="E461"/>
  <c r="I462" i="10" l="1"/>
  <c r="C463" s="1"/>
  <c r="F462"/>
  <c r="G462" s="1"/>
  <c r="F461" i="8"/>
  <c r="G461" s="1"/>
  <c r="I461"/>
  <c r="C462" s="1"/>
  <c r="H463" i="10" l="1"/>
  <c r="J463" s="1"/>
  <c r="E463"/>
  <c r="H462" i="8"/>
  <c r="J462" s="1"/>
  <c r="E462"/>
  <c r="F463" i="10" l="1"/>
  <c r="G463" s="1"/>
  <c r="I463"/>
  <c r="C464" s="1"/>
  <c r="F462" i="8"/>
  <c r="G462" s="1"/>
  <c r="I462"/>
  <c r="C463" s="1"/>
  <c r="H464" i="10" l="1"/>
  <c r="J464" s="1"/>
  <c r="E464"/>
  <c r="H463" i="8"/>
  <c r="J463" s="1"/>
  <c r="E463"/>
  <c r="F464" i="10" l="1"/>
  <c r="G464" s="1"/>
  <c r="I464"/>
  <c r="C465" s="1"/>
  <c r="I463" i="8"/>
  <c r="C464" s="1"/>
  <c r="F463"/>
  <c r="G463" s="1"/>
  <c r="H465" i="10" l="1"/>
  <c r="J465" s="1"/>
  <c r="E465"/>
  <c r="E464" i="8"/>
  <c r="H464"/>
  <c r="J464" s="1"/>
  <c r="F465" i="10" l="1"/>
  <c r="G465" s="1"/>
  <c r="I465"/>
  <c r="C466" s="1"/>
  <c r="F464" i="8"/>
  <c r="G464" s="1"/>
  <c r="I464"/>
  <c r="C465" s="1"/>
  <c r="H466" i="10" l="1"/>
  <c r="J466" s="1"/>
  <c r="E466"/>
  <c r="E465" i="8"/>
  <c r="H465"/>
  <c r="J465" s="1"/>
  <c r="I466" i="10" l="1"/>
  <c r="C467" s="1"/>
  <c r="F466"/>
  <c r="G466" s="1"/>
  <c r="F465" i="8"/>
  <c r="G465" s="1"/>
  <c r="I465"/>
  <c r="C466" s="1"/>
  <c r="H467" i="10" l="1"/>
  <c r="J467" s="1"/>
  <c r="E467"/>
  <c r="E466" i="8"/>
  <c r="H466"/>
  <c r="J466" s="1"/>
  <c r="F467" i="10" l="1"/>
  <c r="G467" s="1"/>
  <c r="I467"/>
  <c r="C468" s="1"/>
  <c r="F466" i="8"/>
  <c r="G466" s="1"/>
  <c r="I466"/>
  <c r="C467" s="1"/>
  <c r="H468" i="10" l="1"/>
  <c r="J468" s="1"/>
  <c r="E468"/>
  <c r="H467" i="8"/>
  <c r="J467" s="1"/>
  <c r="E467"/>
  <c r="I468" i="10" l="1"/>
  <c r="C469" s="1"/>
  <c r="F468"/>
  <c r="G468" s="1"/>
  <c r="F467" i="8"/>
  <c r="G467" s="1"/>
  <c r="I467"/>
  <c r="C468" s="1"/>
  <c r="H469" i="10" l="1"/>
  <c r="J469" s="1"/>
  <c r="E469"/>
  <c r="H468" i="8"/>
  <c r="J468" s="1"/>
  <c r="E468"/>
  <c r="F469" i="10" l="1"/>
  <c r="G469" s="1"/>
  <c r="I469"/>
  <c r="C470" s="1"/>
  <c r="F468" i="8"/>
  <c r="G468" s="1"/>
  <c r="I468"/>
  <c r="C469" s="1"/>
  <c r="H470" i="10" l="1"/>
  <c r="J470" s="1"/>
  <c r="E470"/>
  <c r="H469" i="8"/>
  <c r="J469" s="1"/>
  <c r="E469"/>
  <c r="I470" i="10" l="1"/>
  <c r="C471" s="1"/>
  <c r="F470"/>
  <c r="G470" s="1"/>
  <c r="I469" i="8"/>
  <c r="C470" s="1"/>
  <c r="F469"/>
  <c r="G469" s="1"/>
  <c r="H471" i="10" l="1"/>
  <c r="J471" s="1"/>
  <c r="E471"/>
  <c r="H470" i="8"/>
  <c r="J470" s="1"/>
  <c r="E470"/>
  <c r="F471" i="10" l="1"/>
  <c r="G471" s="1"/>
  <c r="I471"/>
  <c r="C472" s="1"/>
  <c r="F470" i="8"/>
  <c r="G470" s="1"/>
  <c r="I470"/>
  <c r="C471" s="1"/>
  <c r="H472" i="10" l="1"/>
  <c r="J472" s="1"/>
  <c r="E472"/>
  <c r="H471" i="8"/>
  <c r="J471" s="1"/>
  <c r="E471"/>
  <c r="I472" i="10" l="1"/>
  <c r="C473" s="1"/>
  <c r="F472"/>
  <c r="G472" s="1"/>
  <c r="F471" i="8"/>
  <c r="G471" s="1"/>
  <c r="I471"/>
  <c r="C472" s="1"/>
  <c r="H473" i="10" l="1"/>
  <c r="J473" s="1"/>
  <c r="E473"/>
  <c r="H472" i="8"/>
  <c r="J472" s="1"/>
  <c r="E472"/>
  <c r="F473" i="10" l="1"/>
  <c r="G473" s="1"/>
  <c r="I473"/>
  <c r="C474" s="1"/>
  <c r="F472" i="8"/>
  <c r="G472" s="1"/>
  <c r="I472"/>
  <c r="C473" s="1"/>
  <c r="H474" i="10" l="1"/>
  <c r="J474" s="1"/>
  <c r="E474"/>
  <c r="H473" i="8"/>
  <c r="J473" s="1"/>
  <c r="E473"/>
  <c r="I474" i="10" l="1"/>
  <c r="C475" s="1"/>
  <c r="F474"/>
  <c r="G474" s="1"/>
  <c r="F473" i="8"/>
  <c r="G473" s="1"/>
  <c r="I473"/>
  <c r="C474" s="1"/>
  <c r="H475" i="10" l="1"/>
  <c r="J475" s="1"/>
  <c r="E475"/>
  <c r="H474" i="8"/>
  <c r="J474" s="1"/>
  <c r="E474"/>
  <c r="F475" i="10" l="1"/>
  <c r="G475" s="1"/>
  <c r="I475"/>
  <c r="C476" s="1"/>
  <c r="F474" i="8"/>
  <c r="G474" s="1"/>
  <c r="I474"/>
  <c r="C475" s="1"/>
  <c r="H476" i="10" l="1"/>
  <c r="J476" s="1"/>
  <c r="E476"/>
  <c r="H475" i="8"/>
  <c r="J475" s="1"/>
  <c r="E475"/>
  <c r="I476" i="10" l="1"/>
  <c r="C477" s="1"/>
  <c r="F476"/>
  <c r="G476" s="1"/>
  <c r="F475" i="8"/>
  <c r="G475" s="1"/>
  <c r="I475"/>
  <c r="C476" s="1"/>
  <c r="H477" i="10" l="1"/>
  <c r="J477" s="1"/>
  <c r="E477"/>
  <c r="H476" i="8"/>
  <c r="J476" s="1"/>
  <c r="E476"/>
  <c r="F477" i="10" l="1"/>
  <c r="G477" s="1"/>
  <c r="I477"/>
  <c r="C478" s="1"/>
  <c r="F476" i="8"/>
  <c r="G476" s="1"/>
  <c r="I476"/>
  <c r="C477" s="1"/>
  <c r="H478" i="10" l="1"/>
  <c r="J478" s="1"/>
  <c r="E478"/>
  <c r="E477" i="8"/>
  <c r="H477"/>
  <c r="J477" s="1"/>
  <c r="I478" i="10" l="1"/>
  <c r="C479" s="1"/>
  <c r="F478"/>
  <c r="G478" s="1"/>
  <c r="F477" i="8"/>
  <c r="G477" s="1"/>
  <c r="I477"/>
  <c r="C478" s="1"/>
  <c r="H479" i="10" l="1"/>
  <c r="J479" s="1"/>
  <c r="E479"/>
  <c r="H478" i="8"/>
  <c r="J478" s="1"/>
  <c r="E478"/>
  <c r="F479" i="10" l="1"/>
  <c r="G479" s="1"/>
  <c r="I479"/>
  <c r="C480" s="1"/>
  <c r="F478" i="8"/>
  <c r="G478" s="1"/>
  <c r="I478"/>
  <c r="C479" s="1"/>
  <c r="H480" i="10" l="1"/>
  <c r="J480" s="1"/>
  <c r="E480"/>
  <c r="E479" i="8"/>
  <c r="H479"/>
  <c r="J479" s="1"/>
  <c r="I480" i="10" l="1"/>
  <c r="C481" s="1"/>
  <c r="F480"/>
  <c r="G480" s="1"/>
  <c r="I479" i="8"/>
  <c r="C480" s="1"/>
  <c r="F479"/>
  <c r="G479" s="1"/>
  <c r="H481" i="10" l="1"/>
  <c r="J481" s="1"/>
  <c r="E481"/>
  <c r="H480" i="8"/>
  <c r="J480" s="1"/>
  <c r="E480"/>
  <c r="F481" i="10" l="1"/>
  <c r="G481" s="1"/>
  <c r="I481"/>
  <c r="C482" s="1"/>
  <c r="F480" i="8"/>
  <c r="G480" s="1"/>
  <c r="I480"/>
  <c r="C481" s="1"/>
  <c r="H482" i="10" l="1"/>
  <c r="J482" s="1"/>
  <c r="E482"/>
  <c r="H481" i="8"/>
  <c r="J481" s="1"/>
  <c r="E481"/>
  <c r="I482" i="10" l="1"/>
  <c r="C483" s="1"/>
  <c r="F482"/>
  <c r="G482" s="1"/>
  <c r="I481" i="8"/>
  <c r="C482" s="1"/>
  <c r="F481"/>
  <c r="G481" s="1"/>
  <c r="H483" i="10" l="1"/>
  <c r="J483" s="1"/>
  <c r="E483"/>
  <c r="H482" i="8"/>
  <c r="J482" s="1"/>
  <c r="E482"/>
  <c r="F483" i="10" l="1"/>
  <c r="G483" s="1"/>
  <c r="I483"/>
  <c r="C484" s="1"/>
  <c r="I482" i="8"/>
  <c r="C483" s="1"/>
  <c r="F482"/>
  <c r="G482" s="1"/>
  <c r="H484" i="10" l="1"/>
  <c r="J484" s="1"/>
  <c r="E484"/>
  <c r="E483" i="8"/>
  <c r="H483"/>
  <c r="J483" s="1"/>
  <c r="I484" i="10" l="1"/>
  <c r="C485" s="1"/>
  <c r="F484"/>
  <c r="G484" s="1"/>
  <c r="F483" i="8"/>
  <c r="G483" s="1"/>
  <c r="I483"/>
  <c r="C484" s="1"/>
  <c r="H485" i="10" l="1"/>
  <c r="J485" s="1"/>
  <c r="E485"/>
  <c r="E484" i="8"/>
  <c r="H484"/>
  <c r="J484" s="1"/>
  <c r="F485" i="10" l="1"/>
  <c r="G485" s="1"/>
  <c r="I485"/>
  <c r="C486" s="1"/>
  <c r="F484" i="8"/>
  <c r="G484" s="1"/>
  <c r="I484"/>
  <c r="C485" s="1"/>
  <c r="H486" i="10" l="1"/>
  <c r="J486" s="1"/>
  <c r="E486"/>
  <c r="H485" i="8"/>
  <c r="J485" s="1"/>
  <c r="E485"/>
  <c r="I486" i="10" l="1"/>
  <c r="C487" s="1"/>
  <c r="F486"/>
  <c r="G486" s="1"/>
  <c r="I485" i="8"/>
  <c r="C486" s="1"/>
  <c r="F485"/>
  <c r="G485" s="1"/>
  <c r="H487" i="10" l="1"/>
  <c r="J487" s="1"/>
  <c r="E487"/>
  <c r="E486" i="8"/>
  <c r="H486"/>
  <c r="J486" s="1"/>
  <c r="F487" i="10" l="1"/>
  <c r="G487" s="1"/>
  <c r="I487"/>
  <c r="C488" s="1"/>
  <c r="I486" i="8"/>
  <c r="C487" s="1"/>
  <c r="F486"/>
  <c r="G486" s="1"/>
  <c r="H488" i="10" l="1"/>
  <c r="J488" s="1"/>
  <c r="E488"/>
  <c r="H487" i="8"/>
  <c r="J487" s="1"/>
  <c r="E487"/>
  <c r="I488" i="10" l="1"/>
  <c r="C489" s="1"/>
  <c r="F488"/>
  <c r="G488" s="1"/>
  <c r="I487" i="8"/>
  <c r="C488" s="1"/>
  <c r="F487"/>
  <c r="G487" s="1"/>
  <c r="H489" i="10" l="1"/>
  <c r="J489" s="1"/>
  <c r="E489"/>
  <c r="H488" i="8"/>
  <c r="J488" s="1"/>
  <c r="E488"/>
  <c r="F489" i="10" l="1"/>
  <c r="G489" s="1"/>
  <c r="I489"/>
  <c r="C490" s="1"/>
  <c r="F488" i="8"/>
  <c r="G488" s="1"/>
  <c r="I488"/>
  <c r="C489" s="1"/>
  <c r="H490" i="10" l="1"/>
  <c r="J490" s="1"/>
  <c r="E490"/>
  <c r="E489" i="8"/>
  <c r="H489"/>
  <c r="J489" s="1"/>
  <c r="I490" i="10" l="1"/>
  <c r="C491" s="1"/>
  <c r="F490"/>
  <c r="G490" s="1"/>
  <c r="I489" i="8"/>
  <c r="C490" s="1"/>
  <c r="F489"/>
  <c r="G489" s="1"/>
  <c r="H491" i="10" l="1"/>
  <c r="J491" s="1"/>
  <c r="E491"/>
  <c r="H490" i="8"/>
  <c r="J490" s="1"/>
  <c r="E490"/>
  <c r="F491" i="10" l="1"/>
  <c r="G491" s="1"/>
  <c r="I491"/>
  <c r="C492" s="1"/>
  <c r="F490" i="8"/>
  <c r="G490" s="1"/>
  <c r="I490"/>
  <c r="C491" s="1"/>
  <c r="H492" i="10" l="1"/>
  <c r="J492" s="1"/>
  <c r="E492"/>
  <c r="E491" i="8"/>
  <c r="H491"/>
  <c r="J491" s="1"/>
  <c r="I492" i="10" l="1"/>
  <c r="C493" s="1"/>
  <c r="F492"/>
  <c r="G492" s="1"/>
  <c r="I491" i="8"/>
  <c r="C492" s="1"/>
  <c r="F491"/>
  <c r="G491" s="1"/>
  <c r="H493" i="10" l="1"/>
  <c r="J493" s="1"/>
  <c r="E493"/>
  <c r="E492" i="8"/>
  <c r="H492"/>
  <c r="J492" s="1"/>
  <c r="F493" i="10" l="1"/>
  <c r="G493" s="1"/>
  <c r="I493"/>
  <c r="C494" s="1"/>
  <c r="F492" i="8"/>
  <c r="G492" s="1"/>
  <c r="I492"/>
  <c r="C493" s="1"/>
  <c r="H494" i="10" l="1"/>
  <c r="J494" s="1"/>
  <c r="E494"/>
  <c r="E493" i="8"/>
  <c r="H493"/>
  <c r="J493" s="1"/>
  <c r="I494" i="10" l="1"/>
  <c r="C495" s="1"/>
  <c r="F494"/>
  <c r="G494" s="1"/>
  <c r="I493" i="8"/>
  <c r="C494" s="1"/>
  <c r="F493"/>
  <c r="G493" s="1"/>
  <c r="H495" i="10" l="1"/>
  <c r="J495" s="1"/>
  <c r="E495"/>
  <c r="E494" i="8"/>
  <c r="H494"/>
  <c r="J494" s="1"/>
  <c r="F495" i="10" l="1"/>
  <c r="G495" s="1"/>
  <c r="I495"/>
  <c r="C496" s="1"/>
  <c r="F494" i="8"/>
  <c r="G494" s="1"/>
  <c r="I494"/>
  <c r="C495" s="1"/>
  <c r="H496" i="10" l="1"/>
  <c r="J496" s="1"/>
  <c r="E496"/>
  <c r="H495" i="8"/>
  <c r="J495" s="1"/>
  <c r="E495"/>
  <c r="I496" i="10" l="1"/>
  <c r="C497" s="1"/>
  <c r="F496"/>
  <c r="G496" s="1"/>
  <c r="I495" i="8"/>
  <c r="C496" s="1"/>
  <c r="F495"/>
  <c r="G495" s="1"/>
  <c r="J8" i="10" l="1"/>
  <c r="J9"/>
  <c r="H497"/>
  <c r="J497" s="1"/>
  <c r="E497"/>
  <c r="H496" i="8"/>
  <c r="J496" s="1"/>
  <c r="E496"/>
  <c r="I497" i="10" l="1"/>
  <c r="J7" s="1"/>
  <c r="F497"/>
  <c r="G497" s="1"/>
  <c r="F496" i="8"/>
  <c r="G496" s="1"/>
  <c r="I496"/>
  <c r="C497" s="1"/>
  <c r="J8" s="1"/>
  <c r="E497" l="1"/>
  <c r="J9"/>
  <c r="H497"/>
  <c r="J497" s="1"/>
  <c r="F497" l="1"/>
  <c r="G497" s="1"/>
  <c r="I497"/>
  <c r="J7" s="1"/>
</calcChain>
</file>

<file path=xl/sharedStrings.xml><?xml version="1.0" encoding="utf-8"?>
<sst xmlns="http://schemas.openxmlformats.org/spreadsheetml/2006/main" count="79" uniqueCount="43">
  <si>
    <t>व्याज</t>
  </si>
  <si>
    <t>160  =  हप्ते</t>
  </si>
  <si>
    <t>12500 = मासिक कपात</t>
  </si>
  <si>
    <t>160*(160+1)/2</t>
  </si>
  <si>
    <t>12500/12</t>
  </si>
  <si>
    <t>11.5/100</t>
  </si>
  <si>
    <t>11.5 व्याज</t>
  </si>
  <si>
    <t>Cumulative Interest</t>
  </si>
  <si>
    <t>Ending Balance</t>
  </si>
  <si>
    <t>Interest</t>
  </si>
  <si>
    <t>Principal</t>
  </si>
  <si>
    <t>Total Payment</t>
  </si>
  <si>
    <t>Extra Payment</t>
  </si>
  <si>
    <t>Scheduled Payment</t>
  </si>
  <si>
    <t>Beginning Balance</t>
  </si>
  <si>
    <t>Payment Date</t>
  </si>
  <si>
    <t>Pmt. No.</t>
  </si>
  <si>
    <t>Lender name:</t>
  </si>
  <si>
    <t>Optional extra payments</t>
  </si>
  <si>
    <t>Total interest</t>
  </si>
  <si>
    <t>Start date of loan</t>
  </si>
  <si>
    <t>Total early payments</t>
  </si>
  <si>
    <t>Number of payments per year</t>
  </si>
  <si>
    <t>Actual number of payments</t>
  </si>
  <si>
    <t>Loan period in years</t>
  </si>
  <si>
    <t>Scheduled number of payments</t>
  </si>
  <si>
    <t>Annual interest rate</t>
  </si>
  <si>
    <t>Scheduled payment</t>
  </si>
  <si>
    <t>Loan amount</t>
  </si>
  <si>
    <t>Loan summary</t>
  </si>
  <si>
    <t>Enter values</t>
  </si>
  <si>
    <t>Loan Amortization Schedule</t>
  </si>
  <si>
    <t>Month</t>
  </si>
  <si>
    <t>Inst</t>
  </si>
  <si>
    <t>Inst Amount</t>
  </si>
  <si>
    <t>Prog. Deduction</t>
  </si>
  <si>
    <t>Loan Balance</t>
  </si>
  <si>
    <t>Pramod Puri</t>
  </si>
  <si>
    <t>192 =  हप्ते</t>
  </si>
  <si>
    <t>15% व्याज</t>
  </si>
  <si>
    <t>192*(192+1)/2</t>
  </si>
  <si>
    <t>19340/12</t>
  </si>
  <si>
    <t>15/100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</si>
</sst>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_)"/>
    <numFmt numFmtId="166" formatCode="0.00?%_)"/>
    <numFmt numFmtId="167" formatCode="&quot;₹&quot;\ #,##0.00"/>
  </numFmts>
  <fonts count="15">
    <font>
      <sz val="11"/>
      <color theme="1"/>
      <name val="Calibri"/>
      <family val="2"/>
      <scheme val="minor"/>
    </font>
    <font>
      <sz val="11"/>
      <color theme="1"/>
      <name val="DVOT-Surekh"/>
    </font>
    <font>
      <b/>
      <sz val="11"/>
      <color theme="1"/>
      <name val="DVOT-Surekh"/>
    </font>
    <font>
      <sz val="10"/>
      <name val="Calibri"/>
      <family val="1"/>
      <scheme val="minor"/>
    </font>
    <font>
      <sz val="10"/>
      <name val="Arial"/>
      <family val="2"/>
    </font>
    <font>
      <sz val="10"/>
      <color indexed="23"/>
      <name val="Calibri"/>
      <family val="1"/>
      <scheme val="minor"/>
    </font>
    <font>
      <sz val="11"/>
      <color theme="1"/>
      <name val="Agency FB"/>
      <family val="2"/>
    </font>
    <font>
      <sz val="11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1"/>
      <color rgb="FF3F3F76"/>
      <name val="Agency FB"/>
      <family val="2"/>
    </font>
    <font>
      <sz val="10"/>
      <color rgb="FF3F3F76"/>
      <name val="Calibri"/>
      <family val="1"/>
      <scheme val="minor"/>
    </font>
    <font>
      <b/>
      <sz val="11"/>
      <color rgb="FFFA7D00"/>
      <name val="Agency FB"/>
      <family val="2"/>
    </font>
    <font>
      <b/>
      <sz val="10"/>
      <color rgb="FFFA7D00"/>
      <name val="Calibri"/>
      <family val="1"/>
      <scheme val="minor"/>
    </font>
    <font>
      <b/>
      <sz val="18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hair">
        <color indexed="16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6" fillId="6" borderId="0" applyNumberFormat="0" applyBorder="0" applyAlignment="0" applyProtection="0"/>
    <xf numFmtId="0" fontId="10" fillId="3" borderId="1" applyNumberFormat="0" applyAlignment="0" applyProtection="0"/>
    <xf numFmtId="0" fontId="12" fillId="4" borderId="1" applyNumberFormat="0" applyAlignment="0" applyProtection="0"/>
  </cellStyleXfs>
  <cellXfs count="66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0" xfId="0" applyNumberFormat="1" applyFont="1" applyFill="1"/>
    <xf numFmtId="0" fontId="1" fillId="2" borderId="0" xfId="0" applyFont="1" applyFill="1"/>
    <xf numFmtId="0" fontId="1" fillId="0" borderId="0" xfId="0" applyFont="1" applyAlignment="1">
      <alignment horizontal="center" wrapText="1"/>
    </xf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2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164" fontId="5" fillId="5" borderId="0" xfId="2" applyNumberFormat="1" applyFont="1" applyFill="1" applyBorder="1" applyAlignment="1">
      <alignment horizontal="right"/>
    </xf>
    <xf numFmtId="164" fontId="5" fillId="5" borderId="0" xfId="2" applyNumberFormat="1" applyFont="1" applyFill="1" applyBorder="1" applyAlignment="1" applyProtection="1">
      <alignment horizontal="right"/>
      <protection locked="0"/>
    </xf>
    <xf numFmtId="14" fontId="5" fillId="5" borderId="0" xfId="1" applyNumberFormat="1" applyFont="1" applyFill="1" applyBorder="1" applyAlignment="1">
      <alignment horizontal="right"/>
    </xf>
    <xf numFmtId="0" fontId="5" fillId="5" borderId="0" xfId="1" applyFont="1" applyFill="1" applyBorder="1" applyAlignment="1">
      <alignment horizontal="left"/>
    </xf>
    <xf numFmtId="0" fontId="3" fillId="0" borderId="0" xfId="1" applyFont="1" applyBorder="1" applyAlignment="1">
      <alignment wrapText="1"/>
    </xf>
    <xf numFmtId="0" fontId="7" fillId="6" borderId="2" xfId="3" applyFont="1" applyBorder="1" applyAlignment="1" applyProtection="1">
      <alignment horizontal="left" wrapText="1" indent="3"/>
    </xf>
    <xf numFmtId="0" fontId="7" fillId="6" borderId="2" xfId="3" applyFont="1" applyBorder="1" applyAlignment="1" applyProtection="1">
      <alignment horizontal="left" wrapText="1" indent="2"/>
    </xf>
    <xf numFmtId="0" fontId="7" fillId="6" borderId="2" xfId="3" applyFont="1" applyBorder="1" applyAlignment="1">
      <alignment horizontal="left"/>
    </xf>
    <xf numFmtId="0" fontId="8" fillId="6" borderId="3" xfId="3" applyFont="1" applyBorder="1" applyAlignment="1" applyProtection="1">
      <alignment horizontal="center" vertical="center" wrapText="1"/>
    </xf>
    <xf numFmtId="0" fontId="8" fillId="6" borderId="4" xfId="3" applyFont="1" applyBorder="1" applyAlignment="1" applyProtection="1">
      <alignment horizontal="center" vertical="center" wrapText="1"/>
    </xf>
    <xf numFmtId="0" fontId="8" fillId="6" borderId="5" xfId="3" applyFont="1" applyBorder="1" applyAlignment="1" applyProtection="1">
      <alignment horizontal="center" vertical="center" wrapText="1"/>
    </xf>
    <xf numFmtId="0" fontId="7" fillId="6" borderId="0" xfId="3" applyFont="1" applyBorder="1"/>
    <xf numFmtId="0" fontId="7" fillId="6" borderId="0" xfId="3" applyFont="1" applyBorder="1" applyAlignment="1">
      <alignment horizontal="left"/>
    </xf>
    <xf numFmtId="0" fontId="3" fillId="5" borderId="2" xfId="1" applyFont="1" applyFill="1" applyBorder="1"/>
    <xf numFmtId="0" fontId="3" fillId="5" borderId="2" xfId="1" applyFont="1" applyFill="1" applyBorder="1" applyAlignment="1">
      <alignment horizontal="left"/>
    </xf>
    <xf numFmtId="0" fontId="3" fillId="5" borderId="0" xfId="1" applyFont="1" applyFill="1" applyBorder="1"/>
    <xf numFmtId="0" fontId="3" fillId="5" borderId="6" xfId="1" applyFont="1" applyFill="1" applyBorder="1" applyAlignment="1" applyProtection="1">
      <alignment horizontal="left"/>
    </xf>
    <xf numFmtId="0" fontId="9" fillId="5" borderId="0" xfId="1" applyFont="1" applyFill="1" applyBorder="1" applyAlignment="1">
      <alignment horizontal="right"/>
    </xf>
    <xf numFmtId="0" fontId="3" fillId="5" borderId="0" xfId="1" applyFont="1" applyFill="1" applyBorder="1" applyAlignment="1">
      <alignment horizontal="left"/>
    </xf>
    <xf numFmtId="0" fontId="3" fillId="5" borderId="0" xfId="1" applyFont="1" applyFill="1"/>
    <xf numFmtId="0" fontId="3" fillId="5" borderId="0" xfId="1" applyNumberFormat="1" applyFont="1" applyFill="1" applyBorder="1" applyAlignment="1">
      <alignment horizontal="left"/>
    </xf>
    <xf numFmtId="0" fontId="3" fillId="5" borderId="2" xfId="1" applyFont="1" applyFill="1" applyBorder="1" applyAlignment="1">
      <alignment horizontal="right"/>
    </xf>
    <xf numFmtId="0" fontId="3" fillId="5" borderId="9" xfId="1" applyFont="1" applyFill="1" applyBorder="1" applyAlignment="1">
      <alignment horizontal="left"/>
    </xf>
    <xf numFmtId="14" fontId="11" fillId="3" borderId="1" xfId="4" applyNumberFormat="1" applyFont="1" applyAlignment="1" applyProtection="1">
      <alignment horizontal="right"/>
      <protection locked="0"/>
    </xf>
    <xf numFmtId="0" fontId="3" fillId="5" borderId="0" xfId="1" applyFont="1" applyFill="1" applyBorder="1" applyAlignment="1">
      <alignment horizontal="right"/>
    </xf>
    <xf numFmtId="0" fontId="3" fillId="5" borderId="10" xfId="1" applyFont="1" applyFill="1" applyBorder="1" applyAlignment="1">
      <alignment horizontal="left"/>
    </xf>
    <xf numFmtId="165" fontId="11" fillId="3" borderId="1" xfId="4" applyNumberFormat="1" applyFont="1" applyAlignment="1" applyProtection="1">
      <alignment horizontal="right"/>
      <protection locked="0"/>
    </xf>
    <xf numFmtId="165" fontId="13" fillId="4" borderId="1" xfId="5" applyNumberFormat="1" applyFont="1" applyAlignment="1">
      <alignment horizontal="right"/>
    </xf>
    <xf numFmtId="166" fontId="11" fillId="3" borderId="1" xfId="4" applyNumberFormat="1" applyFont="1" applyAlignment="1" applyProtection="1">
      <alignment horizontal="right"/>
      <protection locked="0"/>
    </xf>
    <xf numFmtId="0" fontId="3" fillId="0" borderId="0" xfId="1" applyFont="1" applyAlignment="1"/>
    <xf numFmtId="0" fontId="14" fillId="5" borderId="0" xfId="1" applyFont="1" applyFill="1" applyBorder="1" applyAlignment="1"/>
    <xf numFmtId="0" fontId="1" fillId="0" borderId="14" xfId="0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17" fontId="1" fillId="0" borderId="15" xfId="0" applyNumberFormat="1" applyFont="1" applyBorder="1"/>
    <xf numFmtId="0" fontId="1" fillId="0" borderId="15" xfId="0" applyFont="1" applyBorder="1"/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/>
    <xf numFmtId="2" fontId="1" fillId="0" borderId="16" xfId="0" applyNumberFormat="1" applyFont="1" applyBorder="1" applyAlignment="1">
      <alignment horizontal="center"/>
    </xf>
    <xf numFmtId="0" fontId="3" fillId="5" borderId="8" xfId="1" applyFont="1" applyFill="1" applyBorder="1" applyAlignment="1" applyProtection="1">
      <alignment horizontal="left"/>
      <protection locked="0"/>
    </xf>
    <xf numFmtId="0" fontId="3" fillId="5" borderId="7" xfId="1" applyFont="1" applyFill="1" applyBorder="1" applyAlignment="1" applyProtection="1">
      <alignment horizontal="left"/>
      <protection locked="0"/>
    </xf>
    <xf numFmtId="0" fontId="8" fillId="6" borderId="13" xfId="3" applyFont="1" applyBorder="1" applyAlignment="1">
      <alignment horizontal="right"/>
    </xf>
    <xf numFmtId="0" fontId="8" fillId="6" borderId="12" xfId="3" applyFont="1" applyBorder="1" applyAlignment="1">
      <alignment horizontal="right"/>
    </xf>
    <xf numFmtId="0" fontId="8" fillId="6" borderId="11" xfId="3" applyFont="1" applyBorder="1" applyAlignment="1">
      <alignment horizontal="right"/>
    </xf>
    <xf numFmtId="167" fontId="11" fillId="3" borderId="1" xfId="4" applyNumberFormat="1" applyFont="1" applyAlignment="1" applyProtection="1">
      <alignment horizontal="right"/>
      <protection locked="0"/>
    </xf>
    <xf numFmtId="167" fontId="13" fillId="4" borderId="1" xfId="5" applyNumberFormat="1" applyFont="1" applyAlignment="1">
      <alignment horizontal="right"/>
    </xf>
    <xf numFmtId="167" fontId="5" fillId="5" borderId="0" xfId="2" applyNumberFormat="1" applyFont="1" applyFill="1" applyBorder="1" applyAlignment="1">
      <alignment horizontal="right"/>
    </xf>
    <xf numFmtId="167" fontId="5" fillId="5" borderId="0" xfId="2" applyNumberFormat="1" applyFont="1" applyFill="1" applyBorder="1" applyAlignment="1" applyProtection="1">
      <alignment horizontal="right"/>
      <protection locked="0"/>
    </xf>
  </cellXfs>
  <cellStyles count="6">
    <cellStyle name="20% - Accent3 2" xfId="3"/>
    <cellStyle name="Calculation 2" xfId="5"/>
    <cellStyle name="Currency 2" xfId="2"/>
    <cellStyle name="Input 2" xfId="4"/>
    <cellStyle name="Normal" xfId="0" builtinId="0"/>
    <cellStyle name="Normal 2" xfId="1"/>
  </cellStyles>
  <dxfs count="12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7"/>
  <sheetViews>
    <sheetView showGridLines="0" workbookViewId="0">
      <pane ySplit="17" topLeftCell="A18" activePane="bottomLeft" state="frozenSplit"/>
      <selection pane="bottomLeft" activeCell="F18" sqref="F18"/>
    </sheetView>
  </sheetViews>
  <sheetFormatPr defaultRowHeight="12.75"/>
  <cols>
    <col min="1" max="1" width="6.28515625" style="18" customWidth="1"/>
    <col min="2" max="2" width="15.7109375" style="17" customWidth="1"/>
    <col min="3" max="3" width="21.7109375" style="17" customWidth="1"/>
    <col min="4" max="8" width="14.7109375" style="17" customWidth="1"/>
    <col min="9" max="10" width="21.7109375" style="17" customWidth="1"/>
    <col min="11" max="16384" width="9.140625" style="16"/>
  </cols>
  <sheetData>
    <row r="1" spans="1:12" ht="24" customHeight="1">
      <c r="A1" s="49" t="s">
        <v>31</v>
      </c>
      <c r="B1" s="48"/>
      <c r="C1" s="48"/>
      <c r="D1" s="48"/>
      <c r="E1" s="37"/>
      <c r="F1" s="37"/>
      <c r="G1" s="37"/>
      <c r="H1" s="37"/>
      <c r="I1" s="37"/>
      <c r="J1" s="37"/>
    </row>
    <row r="2" spans="1:12" ht="3" customHeight="1">
      <c r="A2" s="33"/>
      <c r="B2" s="32"/>
      <c r="C2" s="32"/>
      <c r="D2" s="32"/>
      <c r="E2" s="32"/>
      <c r="F2" s="32"/>
      <c r="G2" s="32"/>
      <c r="H2" s="32"/>
      <c r="I2" s="32"/>
      <c r="J2" s="32"/>
    </row>
    <row r="3" spans="1:12" ht="20.25" customHeight="1">
      <c r="A3" s="37"/>
      <c r="B3" s="34"/>
      <c r="C3" s="34"/>
      <c r="D3" s="34"/>
      <c r="E3" s="34"/>
      <c r="F3" s="34"/>
      <c r="G3" s="34"/>
      <c r="H3" s="34"/>
      <c r="I3" s="34"/>
      <c r="J3" s="34"/>
    </row>
    <row r="4" spans="1:12" ht="14.25" customHeight="1">
      <c r="A4" s="37"/>
      <c r="B4" s="59" t="s">
        <v>30</v>
      </c>
      <c r="C4" s="60"/>
      <c r="D4" s="61"/>
      <c r="E4" s="37"/>
      <c r="F4" s="16"/>
      <c r="G4" s="16"/>
      <c r="H4" s="59" t="s">
        <v>29</v>
      </c>
      <c r="I4" s="60"/>
      <c r="J4" s="61"/>
    </row>
    <row r="5" spans="1:12">
      <c r="A5" s="37"/>
      <c r="B5" s="44"/>
      <c r="C5" s="43" t="s">
        <v>28</v>
      </c>
      <c r="D5" s="62">
        <v>3713281</v>
      </c>
      <c r="E5" s="37"/>
      <c r="F5" s="16"/>
      <c r="G5" s="16"/>
      <c r="H5" s="44"/>
      <c r="I5" s="43" t="s">
        <v>27</v>
      </c>
      <c r="J5" s="63">
        <f>IF(Values_Entered,-PMT(Interest_Rate/Num_Pmt_Per_Year,Loan_Years*Num_Pmt_Per_Year,Loan_Amount),"")</f>
        <v>32460.119480134304</v>
      </c>
    </row>
    <row r="6" spans="1:12">
      <c r="A6" s="37"/>
      <c r="B6" s="44"/>
      <c r="C6" s="43" t="s">
        <v>26</v>
      </c>
      <c r="D6" s="47">
        <v>8.5999999999999993E-2</v>
      </c>
      <c r="E6" s="37"/>
      <c r="F6" s="16"/>
      <c r="G6" s="16"/>
      <c r="H6" s="44"/>
      <c r="I6" s="43" t="s">
        <v>25</v>
      </c>
      <c r="J6" s="46">
        <f>IF(Values_Entered,Loan_Years*Num_Pmt_Per_Year,"")</f>
        <v>240</v>
      </c>
    </row>
    <row r="7" spans="1:12">
      <c r="A7" s="37"/>
      <c r="B7" s="44"/>
      <c r="C7" s="43" t="s">
        <v>24</v>
      </c>
      <c r="D7" s="45">
        <v>20</v>
      </c>
      <c r="E7" s="37"/>
      <c r="F7" s="16"/>
      <c r="G7" s="16"/>
      <c r="H7" s="44"/>
      <c r="I7" s="43" t="s">
        <v>23</v>
      </c>
      <c r="J7" s="46">
        <f>IF(Values_Entered,Number_of_Payments,"")</f>
        <v>240</v>
      </c>
    </row>
    <row r="8" spans="1:12">
      <c r="A8" s="37"/>
      <c r="B8" s="44"/>
      <c r="C8" s="43" t="s">
        <v>22</v>
      </c>
      <c r="D8" s="45">
        <v>12</v>
      </c>
      <c r="E8" s="37"/>
      <c r="F8" s="16"/>
      <c r="G8" s="16"/>
      <c r="H8" s="44"/>
      <c r="I8" s="43" t="s">
        <v>21</v>
      </c>
      <c r="J8" s="63">
        <f>IF(Values_Entered,SUMIF(Beg_Bal,"&gt;0",Extra_Pay),"")</f>
        <v>0</v>
      </c>
    </row>
    <row r="9" spans="1:12">
      <c r="A9" s="37"/>
      <c r="B9" s="44"/>
      <c r="C9" s="43" t="s">
        <v>20</v>
      </c>
      <c r="D9" s="42">
        <v>42952</v>
      </c>
      <c r="E9" s="37"/>
      <c r="F9" s="16"/>
      <c r="G9" s="16"/>
      <c r="H9" s="41"/>
      <c r="I9" s="40" t="s">
        <v>19</v>
      </c>
      <c r="J9" s="63">
        <f>IF(Values_Entered,SUMIF(Beg_Bal,"&gt;0",Int),"")</f>
        <v>4077147.6752323033</v>
      </c>
      <c r="L9" s="16">
        <f>+Total_Interest+Loan_Amount</f>
        <v>7790428.6752323033</v>
      </c>
    </row>
    <row r="10" spans="1:12">
      <c r="A10" s="37"/>
      <c r="B10" s="41"/>
      <c r="C10" s="40" t="s">
        <v>18</v>
      </c>
      <c r="D10" s="62">
        <v>0</v>
      </c>
      <c r="E10" s="37"/>
      <c r="F10" s="34"/>
      <c r="G10" s="34"/>
      <c r="H10" s="34"/>
      <c r="I10" s="34"/>
      <c r="J10" s="39"/>
    </row>
    <row r="11" spans="1:12">
      <c r="A11" s="37"/>
      <c r="B11" s="34"/>
      <c r="C11" s="34"/>
      <c r="D11" s="34"/>
      <c r="E11" s="34"/>
      <c r="F11" s="34"/>
      <c r="G11" s="34"/>
      <c r="H11" s="34"/>
      <c r="I11" s="34"/>
      <c r="J11" s="34"/>
    </row>
    <row r="12" spans="1:12">
      <c r="A12" s="37"/>
      <c r="B12" s="36" t="s">
        <v>17</v>
      </c>
      <c r="C12" s="57" t="s">
        <v>37</v>
      </c>
      <c r="D12" s="58"/>
      <c r="E12" s="38"/>
      <c r="F12" s="34"/>
      <c r="G12" s="34"/>
      <c r="H12" s="34"/>
      <c r="I12" s="34"/>
      <c r="J12" s="34"/>
    </row>
    <row r="13" spans="1:12">
      <c r="A13" s="37"/>
      <c r="B13" s="36"/>
      <c r="C13" s="35"/>
      <c r="D13" s="35"/>
      <c r="E13" s="34"/>
      <c r="F13" s="34"/>
      <c r="G13" s="34"/>
      <c r="H13" s="34"/>
      <c r="I13" s="34"/>
      <c r="J13" s="34"/>
    </row>
    <row r="14" spans="1:12" ht="6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</row>
    <row r="15" spans="1:12" ht="3.75" customHeight="1">
      <c r="A15" s="31"/>
      <c r="B15" s="30"/>
      <c r="C15" s="30"/>
      <c r="D15" s="30"/>
      <c r="E15" s="30"/>
      <c r="F15" s="30"/>
      <c r="G15" s="30"/>
      <c r="H15" s="30"/>
      <c r="I15" s="30"/>
      <c r="J15" s="30"/>
    </row>
    <row r="16" spans="1:12" s="23" customFormat="1" ht="25.5">
      <c r="A16" s="29" t="s">
        <v>16</v>
      </c>
      <c r="B16" s="28" t="s">
        <v>15</v>
      </c>
      <c r="C16" s="28" t="s">
        <v>14</v>
      </c>
      <c r="D16" s="28" t="s">
        <v>13</v>
      </c>
      <c r="E16" s="28" t="s">
        <v>12</v>
      </c>
      <c r="F16" s="28" t="s">
        <v>11</v>
      </c>
      <c r="G16" s="28" t="s">
        <v>10</v>
      </c>
      <c r="H16" s="28" t="s">
        <v>9</v>
      </c>
      <c r="I16" s="28" t="s">
        <v>8</v>
      </c>
      <c r="J16" s="27" t="s">
        <v>7</v>
      </c>
    </row>
    <row r="17" spans="1:10" s="23" customFormat="1" ht="6" customHeight="1">
      <c r="A17" s="26"/>
      <c r="B17" s="25"/>
      <c r="C17" s="25"/>
      <c r="D17" s="25"/>
      <c r="E17" s="25"/>
      <c r="F17" s="25"/>
      <c r="G17" s="25"/>
      <c r="H17" s="25"/>
      <c r="I17" s="25"/>
      <c r="J17" s="24"/>
    </row>
    <row r="18" spans="1:10" s="23" customFormat="1">
      <c r="A18" s="22">
        <f>IF(Values_Entered,1,"")</f>
        <v>1</v>
      </c>
      <c r="B18" s="21">
        <f t="shared" ref="B18:B81" si="0">IF(Pay_Num&lt;&gt;"",DATE(YEAR(Loan_Start),MONTH(Loan_Start)+(Pay_Num)*12/Num_Pmt_Per_Year,DAY(Loan_Start)),"")</f>
        <v>42983</v>
      </c>
      <c r="C18" s="19">
        <f>IF(Values_Entered,Loan_Amount,"")</f>
        <v>3713281</v>
      </c>
      <c r="D18" s="19">
        <f t="shared" ref="D18:D81" si="1">IF(Pay_Num&lt;&gt;"",Scheduled_Monthly_Payment,"")</f>
        <v>32460.119480134304</v>
      </c>
      <c r="E18" s="20">
        <f t="shared" ref="E18:E81" si="2">IF(AND(Pay_Num&lt;&gt;"",Sched_Pay+Scheduled_Extra_Payments&lt;Beg_Bal),Scheduled_Extra_Payments,IF(AND(Pay_Num&lt;&gt;"",Beg_Bal-Sched_Pay&gt;0),Beg_Bal-Sched_Pay,IF(Pay_Num&lt;&gt;"",0,"")))</f>
        <v>0</v>
      </c>
      <c r="F18" s="19">
        <f t="shared" ref="F18:F81" si="3">IF(AND(Pay_Num&lt;&gt;"",Sched_Pay+Extra_Pay&lt;Beg_Bal),Sched_Pay+Extra_Pay,IF(Pay_Num&lt;&gt;"",Beg_Bal,""))</f>
        <v>32460.119480134304</v>
      </c>
      <c r="G18" s="19">
        <f t="shared" ref="G18:G81" si="4">IF(Pay_Num&lt;&gt;"",Total_Pay-Int,"")</f>
        <v>5848.2723134676417</v>
      </c>
      <c r="H18" s="19">
        <f>IF(Pay_Num&lt;&gt;"",Beg_Bal*(Interest_Rate/Num_Pmt_Per_Year),"")</f>
        <v>26611.847166666663</v>
      </c>
      <c r="I18" s="19">
        <f t="shared" ref="I18:I81" si="5">IF(AND(Pay_Num&lt;&gt;"",Sched_Pay+Extra_Pay&lt;Beg_Bal),Beg_Bal-Princ,IF(Pay_Num&lt;&gt;"",0,""))</f>
        <v>3707432.7276865323</v>
      </c>
      <c r="J18" s="19">
        <f>SUM($H$18:$H18)</f>
        <v>26611.847166666663</v>
      </c>
    </row>
    <row r="19" spans="1:10" s="23" customFormat="1" ht="12.75" customHeight="1">
      <c r="A19" s="22">
        <f>IF(Values_Entered,A18+1,"")</f>
        <v>2</v>
      </c>
      <c r="B19" s="21">
        <f t="shared" si="0"/>
        <v>43013</v>
      </c>
      <c r="C19" s="19">
        <f t="shared" ref="C19:C82" si="6">IF(Pay_Num&lt;&gt;"",I18,"")</f>
        <v>3707432.7276865323</v>
      </c>
      <c r="D19" s="19">
        <f t="shared" si="1"/>
        <v>32460.119480134304</v>
      </c>
      <c r="E19" s="20">
        <f t="shared" si="2"/>
        <v>0</v>
      </c>
      <c r="F19" s="19">
        <f t="shared" si="3"/>
        <v>32460.119480134304</v>
      </c>
      <c r="G19" s="19">
        <f t="shared" si="4"/>
        <v>5890.1849317141568</v>
      </c>
      <c r="H19" s="19">
        <f t="shared" ref="H19:H82" si="7">IF(Pay_Num&lt;&gt;"",Beg_Bal*Interest_Rate/Num_Pmt_Per_Year,"")</f>
        <v>26569.934548420148</v>
      </c>
      <c r="I19" s="19">
        <f t="shared" si="5"/>
        <v>3701542.5427548182</v>
      </c>
      <c r="J19" s="19">
        <f>SUM($H$18:$H19)</f>
        <v>53181.781715086807</v>
      </c>
    </row>
    <row r="20" spans="1:10" s="23" customFormat="1" ht="12.75" customHeight="1">
      <c r="A20" s="22">
        <f>IF(Values_Entered,A19+1,"")</f>
        <v>3</v>
      </c>
      <c r="B20" s="21">
        <f t="shared" si="0"/>
        <v>43044</v>
      </c>
      <c r="C20" s="19">
        <f t="shared" si="6"/>
        <v>3701542.5427548182</v>
      </c>
      <c r="D20" s="19">
        <f t="shared" si="1"/>
        <v>32460.119480134304</v>
      </c>
      <c r="E20" s="20">
        <f t="shared" si="2"/>
        <v>0</v>
      </c>
      <c r="F20" s="19">
        <f t="shared" si="3"/>
        <v>32460.119480134304</v>
      </c>
      <c r="G20" s="19">
        <f t="shared" si="4"/>
        <v>5932.3979237247768</v>
      </c>
      <c r="H20" s="19">
        <f t="shared" si="7"/>
        <v>26527.721556409528</v>
      </c>
      <c r="I20" s="19">
        <f t="shared" si="5"/>
        <v>3695610.1448310935</v>
      </c>
      <c r="J20" s="19">
        <f>SUM($H$18:$H20)</f>
        <v>79709.503271496331</v>
      </c>
    </row>
    <row r="21" spans="1:10" s="23" customFormat="1">
      <c r="A21" s="22">
        <f>IF(Values_Entered,A20+1,"")</f>
        <v>4</v>
      </c>
      <c r="B21" s="21">
        <f t="shared" si="0"/>
        <v>43074</v>
      </c>
      <c r="C21" s="19">
        <f t="shared" si="6"/>
        <v>3695610.1448310935</v>
      </c>
      <c r="D21" s="19">
        <f t="shared" si="1"/>
        <v>32460.119480134304</v>
      </c>
      <c r="E21" s="20">
        <f t="shared" si="2"/>
        <v>0</v>
      </c>
      <c r="F21" s="19">
        <f t="shared" si="3"/>
        <v>32460.119480134304</v>
      </c>
      <c r="G21" s="19">
        <f t="shared" si="4"/>
        <v>5974.9134421781346</v>
      </c>
      <c r="H21" s="19">
        <f t="shared" si="7"/>
        <v>26485.20603795617</v>
      </c>
      <c r="I21" s="19">
        <f t="shared" si="5"/>
        <v>3689635.2313889153</v>
      </c>
      <c r="J21" s="19">
        <f>SUM($H$18:$H21)</f>
        <v>106194.7093094525</v>
      </c>
    </row>
    <row r="22" spans="1:10" s="23" customFormat="1">
      <c r="A22" s="22">
        <f>IF(Values_Entered,A21+1,"")</f>
        <v>5</v>
      </c>
      <c r="B22" s="21">
        <f t="shared" si="0"/>
        <v>43105</v>
      </c>
      <c r="C22" s="19">
        <f t="shared" si="6"/>
        <v>3689635.2313889153</v>
      </c>
      <c r="D22" s="19">
        <f t="shared" si="1"/>
        <v>32460.119480134304</v>
      </c>
      <c r="E22" s="20">
        <f t="shared" si="2"/>
        <v>0</v>
      </c>
      <c r="F22" s="19">
        <f t="shared" si="3"/>
        <v>32460.119480134304</v>
      </c>
      <c r="G22" s="19">
        <f t="shared" si="4"/>
        <v>6017.7336551804146</v>
      </c>
      <c r="H22" s="19">
        <f t="shared" si="7"/>
        <v>26442.38582495389</v>
      </c>
      <c r="I22" s="19">
        <f t="shared" si="5"/>
        <v>3683617.497733735</v>
      </c>
      <c r="J22" s="19">
        <f>SUM($H$18:$H22)</f>
        <v>132637.09513440641</v>
      </c>
    </row>
    <row r="23" spans="1:10">
      <c r="A23" s="22">
        <f>IF(Values_Entered,A22+1,"")</f>
        <v>6</v>
      </c>
      <c r="B23" s="21">
        <f t="shared" si="0"/>
        <v>43136</v>
      </c>
      <c r="C23" s="19">
        <f t="shared" si="6"/>
        <v>3683617.497733735</v>
      </c>
      <c r="D23" s="19">
        <f t="shared" si="1"/>
        <v>32460.119480134304</v>
      </c>
      <c r="E23" s="20">
        <f t="shared" si="2"/>
        <v>0</v>
      </c>
      <c r="F23" s="19">
        <f t="shared" si="3"/>
        <v>32460.119480134304</v>
      </c>
      <c r="G23" s="19">
        <f t="shared" si="4"/>
        <v>6060.8607463758744</v>
      </c>
      <c r="H23" s="19">
        <f t="shared" si="7"/>
        <v>26399.25873375843</v>
      </c>
      <c r="I23" s="19">
        <f t="shared" si="5"/>
        <v>3677556.6369873593</v>
      </c>
      <c r="J23" s="19">
        <f>SUM($H$18:$H23)</f>
        <v>159036.35386816485</v>
      </c>
    </row>
    <row r="24" spans="1:10">
      <c r="A24" s="22">
        <f>IF(Values_Entered,A23+1,"")</f>
        <v>7</v>
      </c>
      <c r="B24" s="21">
        <f t="shared" si="0"/>
        <v>43164</v>
      </c>
      <c r="C24" s="19">
        <f t="shared" si="6"/>
        <v>3677556.6369873593</v>
      </c>
      <c r="D24" s="19">
        <f t="shared" si="1"/>
        <v>32460.119480134304</v>
      </c>
      <c r="E24" s="20">
        <f t="shared" si="2"/>
        <v>0</v>
      </c>
      <c r="F24" s="19">
        <f t="shared" si="3"/>
        <v>32460.119480134304</v>
      </c>
      <c r="G24" s="19">
        <f t="shared" si="4"/>
        <v>6104.2969150582321</v>
      </c>
      <c r="H24" s="19">
        <f t="shared" si="7"/>
        <v>26355.822565076072</v>
      </c>
      <c r="I24" s="19">
        <f t="shared" si="5"/>
        <v>3671452.3400723012</v>
      </c>
      <c r="J24" s="19">
        <f>SUM($H$18:$H24)</f>
        <v>185392.17643324094</v>
      </c>
    </row>
    <row r="25" spans="1:10">
      <c r="A25" s="22">
        <f>IF(Values_Entered,A24+1,"")</f>
        <v>8</v>
      </c>
      <c r="B25" s="21">
        <f t="shared" si="0"/>
        <v>43195</v>
      </c>
      <c r="C25" s="19">
        <f t="shared" si="6"/>
        <v>3671452.3400723012</v>
      </c>
      <c r="D25" s="19">
        <f t="shared" si="1"/>
        <v>32460.119480134304</v>
      </c>
      <c r="E25" s="20">
        <f t="shared" si="2"/>
        <v>0</v>
      </c>
      <c r="F25" s="19">
        <f t="shared" si="3"/>
        <v>32460.119480134304</v>
      </c>
      <c r="G25" s="19">
        <f t="shared" si="4"/>
        <v>6148.0443762828145</v>
      </c>
      <c r="H25" s="19">
        <f t="shared" si="7"/>
        <v>26312.07510385149</v>
      </c>
      <c r="I25" s="19">
        <f t="shared" si="5"/>
        <v>3665304.2956960183</v>
      </c>
      <c r="J25" s="19">
        <f>SUM($H$18:$H25)</f>
        <v>211704.25153709244</v>
      </c>
    </row>
    <row r="26" spans="1:10">
      <c r="A26" s="22">
        <f>IF(Values_Entered,A25+1,"")</f>
        <v>9</v>
      </c>
      <c r="B26" s="21">
        <f t="shared" si="0"/>
        <v>43225</v>
      </c>
      <c r="C26" s="19">
        <f t="shared" si="6"/>
        <v>3665304.2956960183</v>
      </c>
      <c r="D26" s="19">
        <f t="shared" si="1"/>
        <v>32460.119480134304</v>
      </c>
      <c r="E26" s="20">
        <f t="shared" si="2"/>
        <v>0</v>
      </c>
      <c r="F26" s="19">
        <f t="shared" si="3"/>
        <v>32460.119480134304</v>
      </c>
      <c r="G26" s="19">
        <f t="shared" si="4"/>
        <v>6192.1053609795126</v>
      </c>
      <c r="H26" s="19">
        <f t="shared" si="7"/>
        <v>26268.014119154792</v>
      </c>
      <c r="I26" s="19">
        <f t="shared" si="5"/>
        <v>3659112.1903350386</v>
      </c>
      <c r="J26" s="19">
        <f>SUM($H$18:$H26)</f>
        <v>237972.26565624724</v>
      </c>
    </row>
    <row r="27" spans="1:10">
      <c r="A27" s="22">
        <f>IF(Values_Entered,A26+1,"")</f>
        <v>10</v>
      </c>
      <c r="B27" s="21">
        <f t="shared" si="0"/>
        <v>43256</v>
      </c>
      <c r="C27" s="19">
        <f t="shared" si="6"/>
        <v>3659112.1903350386</v>
      </c>
      <c r="D27" s="19">
        <f t="shared" si="1"/>
        <v>32460.119480134304</v>
      </c>
      <c r="E27" s="20">
        <f t="shared" si="2"/>
        <v>0</v>
      </c>
      <c r="F27" s="19">
        <f t="shared" si="3"/>
        <v>32460.119480134304</v>
      </c>
      <c r="G27" s="19">
        <f t="shared" si="4"/>
        <v>6236.4821160665306</v>
      </c>
      <c r="H27" s="19">
        <f t="shared" si="7"/>
        <v>26223.637364067774</v>
      </c>
      <c r="I27" s="19">
        <f t="shared" si="5"/>
        <v>3652875.7082189722</v>
      </c>
      <c r="J27" s="19">
        <f>SUM($H$18:$H27)</f>
        <v>264195.90302031499</v>
      </c>
    </row>
    <row r="28" spans="1:10">
      <c r="A28" s="22">
        <f>IF(Values_Entered,A27+1,"")</f>
        <v>11</v>
      </c>
      <c r="B28" s="21">
        <f t="shared" si="0"/>
        <v>43286</v>
      </c>
      <c r="C28" s="19">
        <f t="shared" si="6"/>
        <v>3652875.7082189722</v>
      </c>
      <c r="D28" s="19">
        <f t="shared" si="1"/>
        <v>32460.119480134304</v>
      </c>
      <c r="E28" s="20">
        <f t="shared" si="2"/>
        <v>0</v>
      </c>
      <c r="F28" s="19">
        <f t="shared" si="3"/>
        <v>32460.119480134304</v>
      </c>
      <c r="G28" s="19">
        <f t="shared" si="4"/>
        <v>6281.1769045650071</v>
      </c>
      <c r="H28" s="19">
        <f t="shared" si="7"/>
        <v>26178.942575569297</v>
      </c>
      <c r="I28" s="19">
        <f t="shared" si="5"/>
        <v>3646594.531314407</v>
      </c>
      <c r="J28" s="19">
        <f>SUM($H$18:$H28)</f>
        <v>290374.84559588431</v>
      </c>
    </row>
    <row r="29" spans="1:10">
      <c r="A29" s="22">
        <f>IF(Values_Entered,A28+1,"")</f>
        <v>12</v>
      </c>
      <c r="B29" s="21">
        <f t="shared" si="0"/>
        <v>43317</v>
      </c>
      <c r="C29" s="19">
        <f t="shared" si="6"/>
        <v>3646594.531314407</v>
      </c>
      <c r="D29" s="19">
        <f t="shared" si="1"/>
        <v>32460.119480134304</v>
      </c>
      <c r="E29" s="20">
        <f t="shared" si="2"/>
        <v>0</v>
      </c>
      <c r="F29" s="19">
        <f t="shared" si="3"/>
        <v>32460.119480134304</v>
      </c>
      <c r="G29" s="19">
        <f t="shared" si="4"/>
        <v>6326.1920057143871</v>
      </c>
      <c r="H29" s="19">
        <f t="shared" si="7"/>
        <v>26133.927474419917</v>
      </c>
      <c r="I29" s="19">
        <f t="shared" si="5"/>
        <v>3640268.3393086926</v>
      </c>
      <c r="J29" s="19">
        <f>SUM($H$18:$H29)</f>
        <v>316508.77307030425</v>
      </c>
    </row>
    <row r="30" spans="1:10">
      <c r="A30" s="22">
        <f>IF(Values_Entered,A29+1,"")</f>
        <v>13</v>
      </c>
      <c r="B30" s="21">
        <f t="shared" si="0"/>
        <v>43348</v>
      </c>
      <c r="C30" s="19">
        <f t="shared" si="6"/>
        <v>3640268.3393086926</v>
      </c>
      <c r="D30" s="19">
        <f t="shared" si="1"/>
        <v>32460.119480134304</v>
      </c>
      <c r="E30" s="20">
        <f t="shared" si="2"/>
        <v>0</v>
      </c>
      <c r="F30" s="19">
        <f t="shared" si="3"/>
        <v>32460.119480134304</v>
      </c>
      <c r="G30" s="19">
        <f t="shared" si="4"/>
        <v>6371.5297150886763</v>
      </c>
      <c r="H30" s="19">
        <f t="shared" si="7"/>
        <v>26088.589765045628</v>
      </c>
      <c r="I30" s="19">
        <f t="shared" si="5"/>
        <v>3633896.8095936039</v>
      </c>
      <c r="J30" s="19">
        <f>SUM($H$18:$H30)</f>
        <v>342597.36283534986</v>
      </c>
    </row>
    <row r="31" spans="1:10">
      <c r="A31" s="22">
        <f>IF(Values_Entered,A30+1,"")</f>
        <v>14</v>
      </c>
      <c r="B31" s="21">
        <f t="shared" si="0"/>
        <v>43378</v>
      </c>
      <c r="C31" s="19">
        <f t="shared" si="6"/>
        <v>3633896.8095936039</v>
      </c>
      <c r="D31" s="19">
        <f t="shared" si="1"/>
        <v>32460.119480134304</v>
      </c>
      <c r="E31" s="20">
        <f t="shared" si="2"/>
        <v>0</v>
      </c>
      <c r="F31" s="19">
        <f t="shared" si="3"/>
        <v>32460.119480134304</v>
      </c>
      <c r="G31" s="19">
        <f t="shared" si="4"/>
        <v>6417.1923447134759</v>
      </c>
      <c r="H31" s="19">
        <f t="shared" si="7"/>
        <v>26042.927135420829</v>
      </c>
      <c r="I31" s="19">
        <f t="shared" si="5"/>
        <v>3627479.6172488905</v>
      </c>
      <c r="J31" s="19">
        <f>SUM($H$18:$H31)</f>
        <v>368640.28997077071</v>
      </c>
    </row>
    <row r="32" spans="1:10">
      <c r="A32" s="22">
        <f>IF(Values_Entered,A31+1,"")</f>
        <v>15</v>
      </c>
      <c r="B32" s="21">
        <f t="shared" si="0"/>
        <v>43409</v>
      </c>
      <c r="C32" s="19">
        <f t="shared" si="6"/>
        <v>3627479.6172488905</v>
      </c>
      <c r="D32" s="19">
        <f t="shared" si="1"/>
        <v>32460.119480134304</v>
      </c>
      <c r="E32" s="20">
        <f t="shared" si="2"/>
        <v>0</v>
      </c>
      <c r="F32" s="19">
        <f t="shared" si="3"/>
        <v>32460.119480134304</v>
      </c>
      <c r="G32" s="19">
        <f t="shared" si="4"/>
        <v>6463.1822231839251</v>
      </c>
      <c r="H32" s="19">
        <f t="shared" si="7"/>
        <v>25996.937256950379</v>
      </c>
      <c r="I32" s="19">
        <f t="shared" si="5"/>
        <v>3621016.4350257064</v>
      </c>
      <c r="J32" s="19">
        <f>SUM($H$18:$H32)</f>
        <v>394637.22722772107</v>
      </c>
    </row>
    <row r="33" spans="1:10">
      <c r="A33" s="22">
        <f>IF(Values_Entered,A32+1,"")</f>
        <v>16</v>
      </c>
      <c r="B33" s="21">
        <f t="shared" si="0"/>
        <v>43439</v>
      </c>
      <c r="C33" s="19">
        <f t="shared" si="6"/>
        <v>3621016.4350257064</v>
      </c>
      <c r="D33" s="19">
        <f t="shared" si="1"/>
        <v>32460.119480134304</v>
      </c>
      <c r="E33" s="20">
        <f t="shared" si="2"/>
        <v>0</v>
      </c>
      <c r="F33" s="19">
        <f t="shared" si="3"/>
        <v>32460.119480134304</v>
      </c>
      <c r="G33" s="19">
        <f t="shared" si="4"/>
        <v>6509.5016957834123</v>
      </c>
      <c r="H33" s="19">
        <f t="shared" si="7"/>
        <v>25950.617784350892</v>
      </c>
      <c r="I33" s="19">
        <f t="shared" si="5"/>
        <v>3614506.9333299231</v>
      </c>
      <c r="J33" s="19">
        <f>SUM($H$18:$H33)</f>
        <v>420587.84501207195</v>
      </c>
    </row>
    <row r="34" spans="1:10">
      <c r="A34" s="22">
        <f>IF(Values_Entered,A33+1,"")</f>
        <v>17</v>
      </c>
      <c r="B34" s="21">
        <f t="shared" si="0"/>
        <v>43470</v>
      </c>
      <c r="C34" s="19">
        <f t="shared" si="6"/>
        <v>3614506.9333299231</v>
      </c>
      <c r="D34" s="19">
        <f t="shared" si="1"/>
        <v>32460.119480134304</v>
      </c>
      <c r="E34" s="20">
        <f t="shared" si="2"/>
        <v>0</v>
      </c>
      <c r="F34" s="19">
        <f t="shared" si="3"/>
        <v>32460.119480134304</v>
      </c>
      <c r="G34" s="19">
        <f t="shared" si="4"/>
        <v>6556.1531246031918</v>
      </c>
      <c r="H34" s="19">
        <f t="shared" si="7"/>
        <v>25903.966355531113</v>
      </c>
      <c r="I34" s="19">
        <f t="shared" si="5"/>
        <v>3607950.7802053201</v>
      </c>
      <c r="J34" s="19">
        <f>SUM($H$18:$H34)</f>
        <v>446491.81136760308</v>
      </c>
    </row>
    <row r="35" spans="1:10">
      <c r="A35" s="22">
        <f>IF(Values_Entered,A34+1,"")</f>
        <v>18</v>
      </c>
      <c r="B35" s="21">
        <f t="shared" si="0"/>
        <v>43501</v>
      </c>
      <c r="C35" s="19">
        <f t="shared" si="6"/>
        <v>3607950.7802053201</v>
      </c>
      <c r="D35" s="19">
        <f t="shared" si="1"/>
        <v>32460.119480134304</v>
      </c>
      <c r="E35" s="20">
        <f t="shared" si="2"/>
        <v>0</v>
      </c>
      <c r="F35" s="19">
        <f t="shared" si="3"/>
        <v>32460.119480134304</v>
      </c>
      <c r="G35" s="19">
        <f t="shared" si="4"/>
        <v>6603.1388886628483</v>
      </c>
      <c r="H35" s="19">
        <f t="shared" si="7"/>
        <v>25856.980591471456</v>
      </c>
      <c r="I35" s="19">
        <f t="shared" si="5"/>
        <v>3601347.6413166574</v>
      </c>
      <c r="J35" s="19">
        <f>SUM($H$18:$H35)</f>
        <v>472348.79195907456</v>
      </c>
    </row>
    <row r="36" spans="1:10">
      <c r="A36" s="22">
        <f>IF(Values_Entered,A35+1,"")</f>
        <v>19</v>
      </c>
      <c r="B36" s="21">
        <f t="shared" si="0"/>
        <v>43529</v>
      </c>
      <c r="C36" s="19">
        <f t="shared" si="6"/>
        <v>3601347.6413166574</v>
      </c>
      <c r="D36" s="19">
        <f t="shared" si="1"/>
        <v>32460.119480134304</v>
      </c>
      <c r="E36" s="20">
        <f t="shared" si="2"/>
        <v>0</v>
      </c>
      <c r="F36" s="19">
        <f t="shared" si="3"/>
        <v>32460.119480134304</v>
      </c>
      <c r="G36" s="19">
        <f t="shared" si="4"/>
        <v>6650.4613840315942</v>
      </c>
      <c r="H36" s="19">
        <f t="shared" si="7"/>
        <v>25809.65809610271</v>
      </c>
      <c r="I36" s="19">
        <f t="shared" si="5"/>
        <v>3594697.179932626</v>
      </c>
      <c r="J36" s="19">
        <f>SUM($H$18:$H36)</f>
        <v>498158.45005517727</v>
      </c>
    </row>
    <row r="37" spans="1:10">
      <c r="A37" s="22">
        <f>IF(Values_Entered,A36+1,"")</f>
        <v>20</v>
      </c>
      <c r="B37" s="21">
        <f t="shared" si="0"/>
        <v>43560</v>
      </c>
      <c r="C37" s="19">
        <f t="shared" si="6"/>
        <v>3594697.179932626</v>
      </c>
      <c r="D37" s="19">
        <f t="shared" si="1"/>
        <v>32460.119480134304</v>
      </c>
      <c r="E37" s="20">
        <f t="shared" si="2"/>
        <v>0</v>
      </c>
      <c r="F37" s="19">
        <f t="shared" si="3"/>
        <v>32460.119480134304</v>
      </c>
      <c r="G37" s="19">
        <f t="shared" si="4"/>
        <v>6698.1230239504875</v>
      </c>
      <c r="H37" s="19">
        <f t="shared" si="7"/>
        <v>25761.996456183817</v>
      </c>
      <c r="I37" s="19">
        <f t="shared" si="5"/>
        <v>3587999.0569086755</v>
      </c>
      <c r="J37" s="19">
        <f>SUM($H$18:$H37)</f>
        <v>523920.44651136111</v>
      </c>
    </row>
    <row r="38" spans="1:10">
      <c r="A38" s="22">
        <f>IF(Values_Entered,A37+1,"")</f>
        <v>21</v>
      </c>
      <c r="B38" s="21">
        <f t="shared" si="0"/>
        <v>43590</v>
      </c>
      <c r="C38" s="19">
        <f t="shared" si="6"/>
        <v>3587999.0569086755</v>
      </c>
      <c r="D38" s="19">
        <f t="shared" si="1"/>
        <v>32460.119480134304</v>
      </c>
      <c r="E38" s="20">
        <f t="shared" si="2"/>
        <v>0</v>
      </c>
      <c r="F38" s="19">
        <f t="shared" si="3"/>
        <v>32460.119480134304</v>
      </c>
      <c r="G38" s="19">
        <f t="shared" si="4"/>
        <v>6746.1262389554686</v>
      </c>
      <c r="H38" s="19">
        <f t="shared" si="7"/>
        <v>25713.993241178836</v>
      </c>
      <c r="I38" s="19">
        <f t="shared" si="5"/>
        <v>3581252.9306697198</v>
      </c>
      <c r="J38" s="19">
        <f>SUM($H$18:$H38)</f>
        <v>549634.43975253997</v>
      </c>
    </row>
    <row r="39" spans="1:10">
      <c r="A39" s="22">
        <f>IF(Values_Entered,A38+1,"")</f>
        <v>22</v>
      </c>
      <c r="B39" s="21">
        <f t="shared" si="0"/>
        <v>43621</v>
      </c>
      <c r="C39" s="19">
        <f t="shared" si="6"/>
        <v>3581252.9306697198</v>
      </c>
      <c r="D39" s="19">
        <f t="shared" si="1"/>
        <v>32460.119480134304</v>
      </c>
      <c r="E39" s="20">
        <f t="shared" si="2"/>
        <v>0</v>
      </c>
      <c r="F39" s="19">
        <f t="shared" si="3"/>
        <v>32460.119480134304</v>
      </c>
      <c r="G39" s="19">
        <f t="shared" si="4"/>
        <v>6794.4734770013129</v>
      </c>
      <c r="H39" s="19">
        <f t="shared" si="7"/>
        <v>25665.646003132992</v>
      </c>
      <c r="I39" s="19">
        <f t="shared" si="5"/>
        <v>3574458.4571927185</v>
      </c>
      <c r="J39" s="19">
        <f>SUM($H$18:$H39)</f>
        <v>575300.085755673</v>
      </c>
    </row>
    <row r="40" spans="1:10">
      <c r="A40" s="22">
        <f>IF(Values_Entered,A39+1,"")</f>
        <v>23</v>
      </c>
      <c r="B40" s="21">
        <f t="shared" si="0"/>
        <v>43651</v>
      </c>
      <c r="C40" s="19">
        <f t="shared" si="6"/>
        <v>3574458.4571927185</v>
      </c>
      <c r="D40" s="19">
        <f t="shared" si="1"/>
        <v>32460.119480134304</v>
      </c>
      <c r="E40" s="20">
        <f t="shared" si="2"/>
        <v>0</v>
      </c>
      <c r="F40" s="19">
        <f t="shared" si="3"/>
        <v>32460.119480134304</v>
      </c>
      <c r="G40" s="19">
        <f t="shared" si="4"/>
        <v>6843.1672035864904</v>
      </c>
      <c r="H40" s="19">
        <f t="shared" si="7"/>
        <v>25616.952276547814</v>
      </c>
      <c r="I40" s="19">
        <f t="shared" si="5"/>
        <v>3567615.289989132</v>
      </c>
      <c r="J40" s="19">
        <f>SUM($H$18:$H40)</f>
        <v>600917.03803222079</v>
      </c>
    </row>
    <row r="41" spans="1:10">
      <c r="A41" s="22">
        <f>IF(Values_Entered,A40+1,"")</f>
        <v>24</v>
      </c>
      <c r="B41" s="21">
        <f t="shared" si="0"/>
        <v>43682</v>
      </c>
      <c r="C41" s="19">
        <f t="shared" si="6"/>
        <v>3567615.289989132</v>
      </c>
      <c r="D41" s="19">
        <f t="shared" si="1"/>
        <v>32460.119480134304</v>
      </c>
      <c r="E41" s="20">
        <f t="shared" si="2"/>
        <v>0</v>
      </c>
      <c r="F41" s="19">
        <f t="shared" si="3"/>
        <v>32460.119480134304</v>
      </c>
      <c r="G41" s="19">
        <f t="shared" si="4"/>
        <v>6892.2099018788576</v>
      </c>
      <c r="H41" s="19">
        <f t="shared" si="7"/>
        <v>25567.909578255447</v>
      </c>
      <c r="I41" s="19">
        <f t="shared" si="5"/>
        <v>3560723.0800872529</v>
      </c>
      <c r="J41" s="19">
        <f>SUM($H$18:$H41)</f>
        <v>626484.94761047629</v>
      </c>
    </row>
    <row r="42" spans="1:10">
      <c r="A42" s="22">
        <f>IF(Values_Entered,A41+1,"")</f>
        <v>25</v>
      </c>
      <c r="B42" s="21">
        <f t="shared" si="0"/>
        <v>43713</v>
      </c>
      <c r="C42" s="64">
        <f t="shared" si="6"/>
        <v>3560723.0800872529</v>
      </c>
      <c r="D42" s="64">
        <f t="shared" si="1"/>
        <v>32460.119480134304</v>
      </c>
      <c r="E42" s="65">
        <f t="shared" si="2"/>
        <v>0</v>
      </c>
      <c r="F42" s="64">
        <f t="shared" si="3"/>
        <v>32460.119480134304</v>
      </c>
      <c r="G42" s="64">
        <f t="shared" si="4"/>
        <v>6941.604072842325</v>
      </c>
      <c r="H42" s="64">
        <f t="shared" si="7"/>
        <v>25518.515407291979</v>
      </c>
      <c r="I42" s="64">
        <f t="shared" si="5"/>
        <v>3553781.4760144106</v>
      </c>
      <c r="J42" s="64">
        <f>SUM($H$18:$H42)</f>
        <v>652003.46301776823</v>
      </c>
    </row>
    <row r="43" spans="1:10">
      <c r="A43" s="22">
        <f>IF(Values_Entered,A42+1,"")</f>
        <v>26</v>
      </c>
      <c r="B43" s="21">
        <f t="shared" si="0"/>
        <v>43743</v>
      </c>
      <c r="C43" s="64">
        <f t="shared" si="6"/>
        <v>3553781.4760144106</v>
      </c>
      <c r="D43" s="64">
        <f t="shared" si="1"/>
        <v>32460.119480134304</v>
      </c>
      <c r="E43" s="65">
        <f t="shared" si="2"/>
        <v>0</v>
      </c>
      <c r="F43" s="64">
        <f t="shared" si="3"/>
        <v>32460.119480134304</v>
      </c>
      <c r="G43" s="64">
        <f t="shared" si="4"/>
        <v>6991.3522353643639</v>
      </c>
      <c r="H43" s="64">
        <f t="shared" si="7"/>
        <v>25468.767244769941</v>
      </c>
      <c r="I43" s="64">
        <f t="shared" si="5"/>
        <v>3546790.1237790463</v>
      </c>
      <c r="J43" s="64">
        <f>SUM($H$18:$H43)</f>
        <v>677472.23026253819</v>
      </c>
    </row>
    <row r="44" spans="1:10">
      <c r="A44" s="22">
        <f>IF(Values_Entered,A43+1,"")</f>
        <v>27</v>
      </c>
      <c r="B44" s="21">
        <f t="shared" si="0"/>
        <v>43774</v>
      </c>
      <c r="C44" s="64">
        <f t="shared" si="6"/>
        <v>3546790.1237790463</v>
      </c>
      <c r="D44" s="64">
        <f t="shared" si="1"/>
        <v>32460.119480134304</v>
      </c>
      <c r="E44" s="65">
        <f t="shared" si="2"/>
        <v>0</v>
      </c>
      <c r="F44" s="64">
        <f t="shared" si="3"/>
        <v>32460.119480134304</v>
      </c>
      <c r="G44" s="64">
        <f t="shared" si="4"/>
        <v>7041.4569263844751</v>
      </c>
      <c r="H44" s="64">
        <f t="shared" si="7"/>
        <v>25418.662553749829</v>
      </c>
      <c r="I44" s="64">
        <f t="shared" si="5"/>
        <v>3539748.6668526619</v>
      </c>
      <c r="J44" s="64">
        <f>SUM($H$18:$H44)</f>
        <v>702890.89281628805</v>
      </c>
    </row>
    <row r="45" spans="1:10">
      <c r="A45" s="22">
        <f>IF(Values_Entered,A44+1,"")</f>
        <v>28</v>
      </c>
      <c r="B45" s="21">
        <f t="shared" si="0"/>
        <v>43804</v>
      </c>
      <c r="C45" s="64">
        <f t="shared" si="6"/>
        <v>3539748.6668526619</v>
      </c>
      <c r="D45" s="64">
        <f t="shared" si="1"/>
        <v>32460.119480134304</v>
      </c>
      <c r="E45" s="65">
        <f t="shared" si="2"/>
        <v>0</v>
      </c>
      <c r="F45" s="64">
        <f t="shared" si="3"/>
        <v>32460.119480134304</v>
      </c>
      <c r="G45" s="64">
        <f t="shared" si="4"/>
        <v>7091.9207010235623</v>
      </c>
      <c r="H45" s="64">
        <f t="shared" si="7"/>
        <v>25368.198779110742</v>
      </c>
      <c r="I45" s="64">
        <f t="shared" si="5"/>
        <v>3532656.7461516382</v>
      </c>
      <c r="J45" s="64">
        <f>SUM($H$18:$H45)</f>
        <v>728259.09159539884</v>
      </c>
    </row>
    <row r="46" spans="1:10">
      <c r="A46" s="22">
        <f>IF(Values_Entered,A45+1,"")</f>
        <v>29</v>
      </c>
      <c r="B46" s="21">
        <f t="shared" si="0"/>
        <v>43835</v>
      </c>
      <c r="C46" s="64">
        <f t="shared" si="6"/>
        <v>3532656.7461516382</v>
      </c>
      <c r="D46" s="64">
        <f t="shared" si="1"/>
        <v>32460.119480134304</v>
      </c>
      <c r="E46" s="65">
        <f t="shared" si="2"/>
        <v>0</v>
      </c>
      <c r="F46" s="64">
        <f t="shared" si="3"/>
        <v>32460.119480134304</v>
      </c>
      <c r="G46" s="64">
        <f t="shared" si="4"/>
        <v>7142.7461327142337</v>
      </c>
      <c r="H46" s="64">
        <f t="shared" si="7"/>
        <v>25317.373347420071</v>
      </c>
      <c r="I46" s="64">
        <f t="shared" si="5"/>
        <v>3525514.000018924</v>
      </c>
      <c r="J46" s="64">
        <f>SUM($H$18:$H46)</f>
        <v>753576.46494281897</v>
      </c>
    </row>
    <row r="47" spans="1:10">
      <c r="A47" s="22">
        <f>IF(Values_Entered,A46+1,"")</f>
        <v>30</v>
      </c>
      <c r="B47" s="21">
        <f t="shared" si="0"/>
        <v>43866</v>
      </c>
      <c r="C47" s="64">
        <f t="shared" si="6"/>
        <v>3525514.000018924</v>
      </c>
      <c r="D47" s="64">
        <f t="shared" si="1"/>
        <v>32460.119480134304</v>
      </c>
      <c r="E47" s="65">
        <f t="shared" si="2"/>
        <v>0</v>
      </c>
      <c r="F47" s="64">
        <f t="shared" si="3"/>
        <v>32460.119480134304</v>
      </c>
      <c r="G47" s="64">
        <f t="shared" si="4"/>
        <v>7193.9358133320166</v>
      </c>
      <c r="H47" s="64">
        <f t="shared" si="7"/>
        <v>25266.183666802288</v>
      </c>
      <c r="I47" s="64">
        <f t="shared" si="5"/>
        <v>3518320.064205592</v>
      </c>
      <c r="J47" s="64">
        <f>SUM($H$18:$H47)</f>
        <v>778842.64860962122</v>
      </c>
    </row>
    <row r="48" spans="1:10">
      <c r="A48" s="22">
        <f>IF(Values_Entered,A47+1,"")</f>
        <v>31</v>
      </c>
      <c r="B48" s="21">
        <f t="shared" si="0"/>
        <v>43895</v>
      </c>
      <c r="C48" s="64">
        <f t="shared" si="6"/>
        <v>3518320.064205592</v>
      </c>
      <c r="D48" s="64">
        <f t="shared" si="1"/>
        <v>32460.119480134304</v>
      </c>
      <c r="E48" s="65">
        <f t="shared" si="2"/>
        <v>0</v>
      </c>
      <c r="F48" s="64">
        <f t="shared" si="3"/>
        <v>32460.119480134304</v>
      </c>
      <c r="G48" s="64">
        <f t="shared" si="4"/>
        <v>7245.4923533275651</v>
      </c>
      <c r="H48" s="64">
        <f t="shared" si="7"/>
        <v>25214.627126806739</v>
      </c>
      <c r="I48" s="64">
        <f t="shared" si="5"/>
        <v>3511074.5718522645</v>
      </c>
      <c r="J48" s="64">
        <f>SUM($H$18:$H48)</f>
        <v>804057.27573642798</v>
      </c>
    </row>
    <row r="49" spans="1:10">
      <c r="A49" s="22">
        <f>IF(Values_Entered,A48+1,"")</f>
        <v>32</v>
      </c>
      <c r="B49" s="21">
        <f t="shared" si="0"/>
        <v>43926</v>
      </c>
      <c r="C49" s="64">
        <f t="shared" si="6"/>
        <v>3511074.5718522645</v>
      </c>
      <c r="D49" s="64">
        <f t="shared" si="1"/>
        <v>32460.119480134304</v>
      </c>
      <c r="E49" s="65">
        <f t="shared" si="2"/>
        <v>0</v>
      </c>
      <c r="F49" s="64">
        <f t="shared" si="3"/>
        <v>32460.119480134304</v>
      </c>
      <c r="G49" s="64">
        <f t="shared" si="4"/>
        <v>7297.4183818597448</v>
      </c>
      <c r="H49" s="64">
        <f t="shared" si="7"/>
        <v>25162.70109827456</v>
      </c>
      <c r="I49" s="64">
        <f t="shared" si="5"/>
        <v>3503777.1534704049</v>
      </c>
      <c r="J49" s="64">
        <f>SUM($H$18:$H49)</f>
        <v>829219.97683470254</v>
      </c>
    </row>
    <row r="50" spans="1:10">
      <c r="A50" s="22">
        <f>IF(Values_Entered,A49+1,"")</f>
        <v>33</v>
      </c>
      <c r="B50" s="21">
        <f t="shared" si="0"/>
        <v>43956</v>
      </c>
      <c r="C50" s="64">
        <f t="shared" si="6"/>
        <v>3503777.1534704049</v>
      </c>
      <c r="D50" s="64">
        <f t="shared" si="1"/>
        <v>32460.119480134304</v>
      </c>
      <c r="E50" s="65">
        <f t="shared" si="2"/>
        <v>0</v>
      </c>
      <c r="F50" s="64">
        <f t="shared" si="3"/>
        <v>32460.119480134304</v>
      </c>
      <c r="G50" s="64">
        <f t="shared" si="4"/>
        <v>7349.7165469297397</v>
      </c>
      <c r="H50" s="64">
        <f t="shared" si="7"/>
        <v>25110.402933204565</v>
      </c>
      <c r="I50" s="64">
        <f t="shared" si="5"/>
        <v>3496427.436923475</v>
      </c>
      <c r="J50" s="64">
        <f>SUM($H$18:$H50)</f>
        <v>854330.37976790708</v>
      </c>
    </row>
    <row r="51" spans="1:10">
      <c r="A51" s="22">
        <f>IF(Values_Entered,A50+1,"")</f>
        <v>34</v>
      </c>
      <c r="B51" s="21">
        <f t="shared" si="0"/>
        <v>43987</v>
      </c>
      <c r="C51" s="64">
        <f t="shared" si="6"/>
        <v>3496427.436923475</v>
      </c>
      <c r="D51" s="64">
        <f t="shared" si="1"/>
        <v>32460.119480134304</v>
      </c>
      <c r="E51" s="65">
        <f t="shared" si="2"/>
        <v>0</v>
      </c>
      <c r="F51" s="64">
        <f t="shared" si="3"/>
        <v>32460.119480134304</v>
      </c>
      <c r="G51" s="64">
        <f t="shared" si="4"/>
        <v>7402.3895155160681</v>
      </c>
      <c r="H51" s="64">
        <f t="shared" si="7"/>
        <v>25057.729964618236</v>
      </c>
      <c r="I51" s="64">
        <f t="shared" si="5"/>
        <v>3489025.0474079591</v>
      </c>
      <c r="J51" s="64">
        <f>SUM($H$18:$H51)</f>
        <v>879388.10973252531</v>
      </c>
    </row>
    <row r="52" spans="1:10">
      <c r="A52" s="22">
        <f>IF(Values_Entered,A51+1,"")</f>
        <v>35</v>
      </c>
      <c r="B52" s="21">
        <f t="shared" si="0"/>
        <v>44017</v>
      </c>
      <c r="C52" s="64">
        <f t="shared" si="6"/>
        <v>3489025.0474079591</v>
      </c>
      <c r="D52" s="64">
        <f t="shared" si="1"/>
        <v>32460.119480134304</v>
      </c>
      <c r="E52" s="65">
        <f t="shared" si="2"/>
        <v>0</v>
      </c>
      <c r="F52" s="64">
        <f t="shared" si="3"/>
        <v>32460.119480134304</v>
      </c>
      <c r="G52" s="64">
        <f t="shared" si="4"/>
        <v>7455.4399737105996</v>
      </c>
      <c r="H52" s="64">
        <f t="shared" si="7"/>
        <v>25004.679506423705</v>
      </c>
      <c r="I52" s="64">
        <f t="shared" si="5"/>
        <v>3481569.6074342486</v>
      </c>
      <c r="J52" s="64">
        <f>SUM($H$18:$H52)</f>
        <v>904392.78923894896</v>
      </c>
    </row>
    <row r="53" spans="1:10">
      <c r="A53" s="22">
        <f>IF(Values_Entered,A52+1,"")</f>
        <v>36</v>
      </c>
      <c r="B53" s="21">
        <f t="shared" si="0"/>
        <v>44048</v>
      </c>
      <c r="C53" s="64">
        <f t="shared" si="6"/>
        <v>3481569.6074342486</v>
      </c>
      <c r="D53" s="64">
        <f t="shared" si="1"/>
        <v>32460.119480134304</v>
      </c>
      <c r="E53" s="65">
        <f t="shared" si="2"/>
        <v>0</v>
      </c>
      <c r="F53" s="64">
        <f t="shared" si="3"/>
        <v>32460.119480134304</v>
      </c>
      <c r="G53" s="64">
        <f t="shared" si="4"/>
        <v>7508.8706268555252</v>
      </c>
      <c r="H53" s="64">
        <f t="shared" si="7"/>
        <v>24951.248853278779</v>
      </c>
      <c r="I53" s="64">
        <f t="shared" si="5"/>
        <v>3474060.7368073929</v>
      </c>
      <c r="J53" s="64">
        <f>SUM($H$18:$H53)</f>
        <v>929344.03809222777</v>
      </c>
    </row>
    <row r="54" spans="1:10">
      <c r="A54" s="22">
        <f>IF(Values_Entered,A53+1,"")</f>
        <v>37</v>
      </c>
      <c r="B54" s="21">
        <f t="shared" si="0"/>
        <v>44079</v>
      </c>
      <c r="C54" s="64">
        <f t="shared" si="6"/>
        <v>3474060.7368073929</v>
      </c>
      <c r="D54" s="64">
        <f t="shared" si="1"/>
        <v>32460.119480134304</v>
      </c>
      <c r="E54" s="65">
        <f t="shared" si="2"/>
        <v>0</v>
      </c>
      <c r="F54" s="64">
        <f t="shared" si="3"/>
        <v>32460.119480134304</v>
      </c>
      <c r="G54" s="64">
        <f t="shared" si="4"/>
        <v>7562.6841996813237</v>
      </c>
      <c r="H54" s="64">
        <f t="shared" si="7"/>
        <v>24897.435280452981</v>
      </c>
      <c r="I54" s="64">
        <f t="shared" si="5"/>
        <v>3466498.0526077114</v>
      </c>
      <c r="J54" s="64">
        <f>SUM($H$18:$H54)</f>
        <v>954241.47337268072</v>
      </c>
    </row>
    <row r="55" spans="1:10">
      <c r="A55" s="22">
        <f>IF(Values_Entered,A54+1,"")</f>
        <v>38</v>
      </c>
      <c r="B55" s="21">
        <f t="shared" si="0"/>
        <v>44109</v>
      </c>
      <c r="C55" s="64">
        <f t="shared" si="6"/>
        <v>3466498.0526077114</v>
      </c>
      <c r="D55" s="64">
        <f t="shared" si="1"/>
        <v>32460.119480134304</v>
      </c>
      <c r="E55" s="65">
        <f t="shared" si="2"/>
        <v>0</v>
      </c>
      <c r="F55" s="64">
        <f t="shared" si="3"/>
        <v>32460.119480134304</v>
      </c>
      <c r="G55" s="64">
        <f t="shared" si="4"/>
        <v>7616.883436445707</v>
      </c>
      <c r="H55" s="64">
        <f t="shared" si="7"/>
        <v>24843.236043688597</v>
      </c>
      <c r="I55" s="64">
        <f t="shared" si="5"/>
        <v>3458881.1691712658</v>
      </c>
      <c r="J55" s="64">
        <f>SUM($H$18:$H55)</f>
        <v>979084.70941636933</v>
      </c>
    </row>
    <row r="56" spans="1:10">
      <c r="A56" s="22">
        <f>IF(Values_Entered,A55+1,"")</f>
        <v>39</v>
      </c>
      <c r="B56" s="21">
        <f t="shared" si="0"/>
        <v>44140</v>
      </c>
      <c r="C56" s="64">
        <f t="shared" si="6"/>
        <v>3458881.1691712658</v>
      </c>
      <c r="D56" s="64">
        <f t="shared" si="1"/>
        <v>32460.119480134304</v>
      </c>
      <c r="E56" s="65">
        <f t="shared" si="2"/>
        <v>0</v>
      </c>
      <c r="F56" s="64">
        <f t="shared" si="3"/>
        <v>32460.119480134304</v>
      </c>
      <c r="G56" s="64">
        <f t="shared" si="4"/>
        <v>7671.47110107357</v>
      </c>
      <c r="H56" s="64">
        <f t="shared" si="7"/>
        <v>24788.648379060734</v>
      </c>
      <c r="I56" s="64">
        <f t="shared" si="5"/>
        <v>3451209.6980701922</v>
      </c>
      <c r="J56" s="64">
        <f>SUM($H$18:$H56)</f>
        <v>1003873.3577954301</v>
      </c>
    </row>
    <row r="57" spans="1:10">
      <c r="A57" s="22">
        <f>IF(Values_Entered,A56+1,"")</f>
        <v>40</v>
      </c>
      <c r="B57" s="21">
        <f t="shared" si="0"/>
        <v>44170</v>
      </c>
      <c r="C57" s="64">
        <f t="shared" si="6"/>
        <v>3451209.6980701922</v>
      </c>
      <c r="D57" s="64">
        <f t="shared" si="1"/>
        <v>32460.119480134304</v>
      </c>
      <c r="E57" s="65">
        <f t="shared" si="2"/>
        <v>0</v>
      </c>
      <c r="F57" s="64">
        <f t="shared" si="3"/>
        <v>32460.119480134304</v>
      </c>
      <c r="G57" s="64">
        <f t="shared" si="4"/>
        <v>7726.4499772979289</v>
      </c>
      <c r="H57" s="64">
        <f t="shared" si="7"/>
        <v>24733.669502836376</v>
      </c>
      <c r="I57" s="64">
        <f t="shared" si="5"/>
        <v>3443483.2480928944</v>
      </c>
      <c r="J57" s="64">
        <f>SUM($H$18:$H57)</f>
        <v>1028607.0272982665</v>
      </c>
    </row>
    <row r="58" spans="1:10">
      <c r="A58" s="22">
        <f>IF(Values_Entered,A57+1,"")</f>
        <v>41</v>
      </c>
      <c r="B58" s="21">
        <f t="shared" si="0"/>
        <v>44201</v>
      </c>
      <c r="C58" s="64">
        <f t="shared" si="6"/>
        <v>3443483.2480928944</v>
      </c>
      <c r="D58" s="64">
        <f t="shared" si="1"/>
        <v>32460.119480134304</v>
      </c>
      <c r="E58" s="65">
        <f t="shared" si="2"/>
        <v>0</v>
      </c>
      <c r="F58" s="64">
        <f t="shared" si="3"/>
        <v>32460.119480134304</v>
      </c>
      <c r="G58" s="64">
        <f t="shared" si="4"/>
        <v>7781.8228688018971</v>
      </c>
      <c r="H58" s="64">
        <f t="shared" si="7"/>
        <v>24678.296611332407</v>
      </c>
      <c r="I58" s="64">
        <f t="shared" si="5"/>
        <v>3435701.4252240923</v>
      </c>
      <c r="J58" s="64">
        <f>SUM($H$18:$H58)</f>
        <v>1053285.3239095989</v>
      </c>
    </row>
    <row r="59" spans="1:10">
      <c r="A59" s="22">
        <f>IF(Values_Entered,A58+1,"")</f>
        <v>42</v>
      </c>
      <c r="B59" s="21">
        <f t="shared" si="0"/>
        <v>44232</v>
      </c>
      <c r="C59" s="64">
        <f t="shared" si="6"/>
        <v>3435701.4252240923</v>
      </c>
      <c r="D59" s="64">
        <f t="shared" si="1"/>
        <v>32460.119480134304</v>
      </c>
      <c r="E59" s="65">
        <f t="shared" si="2"/>
        <v>0</v>
      </c>
      <c r="F59" s="64">
        <f t="shared" si="3"/>
        <v>32460.119480134304</v>
      </c>
      <c r="G59" s="64">
        <f t="shared" si="4"/>
        <v>7837.5925993616474</v>
      </c>
      <c r="H59" s="64">
        <f t="shared" si="7"/>
        <v>24622.526880772657</v>
      </c>
      <c r="I59" s="64">
        <f t="shared" si="5"/>
        <v>3427863.8326247307</v>
      </c>
      <c r="J59" s="64">
        <f>SUM($H$18:$H59)</f>
        <v>1077907.8507903714</v>
      </c>
    </row>
    <row r="60" spans="1:10">
      <c r="A60" s="22">
        <f>IF(Values_Entered,A59+1,"")</f>
        <v>43</v>
      </c>
      <c r="B60" s="21">
        <f t="shared" si="0"/>
        <v>44260</v>
      </c>
      <c r="C60" s="64">
        <f t="shared" si="6"/>
        <v>3427863.8326247307</v>
      </c>
      <c r="D60" s="64">
        <f t="shared" si="1"/>
        <v>32460.119480134304</v>
      </c>
      <c r="E60" s="65">
        <f t="shared" si="2"/>
        <v>0</v>
      </c>
      <c r="F60" s="64">
        <f t="shared" si="3"/>
        <v>32460.119480134304</v>
      </c>
      <c r="G60" s="64">
        <f t="shared" si="4"/>
        <v>7893.7620129904026</v>
      </c>
      <c r="H60" s="64">
        <f t="shared" si="7"/>
        <v>24566.357467143902</v>
      </c>
      <c r="I60" s="64">
        <f t="shared" si="5"/>
        <v>3419970.0706117405</v>
      </c>
      <c r="J60" s="64">
        <f>SUM($H$18:$H60)</f>
        <v>1102474.2082575152</v>
      </c>
    </row>
    <row r="61" spans="1:10">
      <c r="A61" s="22">
        <f>IF(Values_Entered,A60+1,"")</f>
        <v>44</v>
      </c>
      <c r="B61" s="21">
        <f t="shared" si="0"/>
        <v>44291</v>
      </c>
      <c r="C61" s="64">
        <f t="shared" si="6"/>
        <v>3419970.0706117405</v>
      </c>
      <c r="D61" s="64">
        <f t="shared" si="1"/>
        <v>32460.119480134304</v>
      </c>
      <c r="E61" s="65">
        <f t="shared" si="2"/>
        <v>0</v>
      </c>
      <c r="F61" s="64">
        <f t="shared" si="3"/>
        <v>32460.119480134304</v>
      </c>
      <c r="G61" s="64">
        <f t="shared" si="4"/>
        <v>7950.3339740834999</v>
      </c>
      <c r="H61" s="64">
        <f t="shared" si="7"/>
        <v>24509.785506050805</v>
      </c>
      <c r="I61" s="64">
        <f t="shared" si="5"/>
        <v>3412019.736637657</v>
      </c>
      <c r="J61" s="64">
        <f>SUM($H$18:$H61)</f>
        <v>1126983.993763566</v>
      </c>
    </row>
    <row r="62" spans="1:10">
      <c r="A62" s="22">
        <f>IF(Values_Entered,A61+1,"")</f>
        <v>45</v>
      </c>
      <c r="B62" s="21">
        <f t="shared" si="0"/>
        <v>44321</v>
      </c>
      <c r="C62" s="64">
        <f t="shared" si="6"/>
        <v>3412019.736637657</v>
      </c>
      <c r="D62" s="64">
        <f t="shared" si="1"/>
        <v>32460.119480134304</v>
      </c>
      <c r="E62" s="65">
        <f t="shared" si="2"/>
        <v>0</v>
      </c>
      <c r="F62" s="64">
        <f t="shared" si="3"/>
        <v>32460.119480134304</v>
      </c>
      <c r="G62" s="64">
        <f t="shared" si="4"/>
        <v>8007.3113675644345</v>
      </c>
      <c r="H62" s="64">
        <f t="shared" si="7"/>
        <v>24452.80811256987</v>
      </c>
      <c r="I62" s="64">
        <f t="shared" si="5"/>
        <v>3404012.4252700927</v>
      </c>
      <c r="J62" s="64">
        <f>SUM($H$18:$H62)</f>
        <v>1151436.8018761359</v>
      </c>
    </row>
    <row r="63" spans="1:10">
      <c r="A63" s="22">
        <f>IF(Values_Entered,A62+1,"")</f>
        <v>46</v>
      </c>
      <c r="B63" s="21">
        <f t="shared" si="0"/>
        <v>44352</v>
      </c>
      <c r="C63" s="64">
        <f t="shared" si="6"/>
        <v>3404012.4252700927</v>
      </c>
      <c r="D63" s="64">
        <f t="shared" si="1"/>
        <v>32460.119480134304</v>
      </c>
      <c r="E63" s="65">
        <f t="shared" si="2"/>
        <v>0</v>
      </c>
      <c r="F63" s="64">
        <f t="shared" si="3"/>
        <v>32460.119480134304</v>
      </c>
      <c r="G63" s="64">
        <f t="shared" si="4"/>
        <v>8064.6970990319751</v>
      </c>
      <c r="H63" s="64">
        <f t="shared" si="7"/>
        <v>24395.422381102329</v>
      </c>
      <c r="I63" s="64">
        <f t="shared" si="5"/>
        <v>3395947.7281710608</v>
      </c>
      <c r="J63" s="64">
        <f>SUM($H$18:$H63)</f>
        <v>1175832.2242572382</v>
      </c>
    </row>
    <row r="64" spans="1:10">
      <c r="A64" s="22">
        <f>IF(Values_Entered,A63+1,"")</f>
        <v>47</v>
      </c>
      <c r="B64" s="21">
        <f t="shared" si="0"/>
        <v>44382</v>
      </c>
      <c r="C64" s="64">
        <f t="shared" si="6"/>
        <v>3395947.7281710608</v>
      </c>
      <c r="D64" s="64">
        <f t="shared" si="1"/>
        <v>32460.119480134304</v>
      </c>
      <c r="E64" s="65">
        <f t="shared" si="2"/>
        <v>0</v>
      </c>
      <c r="F64" s="64">
        <f t="shared" si="3"/>
        <v>32460.119480134304</v>
      </c>
      <c r="G64" s="64">
        <f t="shared" si="4"/>
        <v>8122.4940949083684</v>
      </c>
      <c r="H64" s="64">
        <f t="shared" si="7"/>
        <v>24337.625385225936</v>
      </c>
      <c r="I64" s="64">
        <f t="shared" si="5"/>
        <v>3387825.2340761526</v>
      </c>
      <c r="J64" s="64">
        <f>SUM($H$18:$H64)</f>
        <v>1200169.8496424642</v>
      </c>
    </row>
    <row r="65" spans="1:10">
      <c r="A65" s="22">
        <f>IF(Values_Entered,A64+1,"")</f>
        <v>48</v>
      </c>
      <c r="B65" s="21">
        <f t="shared" si="0"/>
        <v>44413</v>
      </c>
      <c r="C65" s="64">
        <f t="shared" si="6"/>
        <v>3387825.2340761526</v>
      </c>
      <c r="D65" s="64">
        <f t="shared" si="1"/>
        <v>32460.119480134304</v>
      </c>
      <c r="E65" s="65">
        <f t="shared" si="2"/>
        <v>0</v>
      </c>
      <c r="F65" s="64">
        <f t="shared" si="3"/>
        <v>32460.119480134304</v>
      </c>
      <c r="G65" s="64">
        <f t="shared" si="4"/>
        <v>8180.7053025885471</v>
      </c>
      <c r="H65" s="64">
        <f t="shared" si="7"/>
        <v>24279.414177545757</v>
      </c>
      <c r="I65" s="64">
        <f t="shared" si="5"/>
        <v>3379644.5287735639</v>
      </c>
      <c r="J65" s="64">
        <f>SUM($H$18:$H65)</f>
        <v>1224449.26382001</v>
      </c>
    </row>
    <row r="66" spans="1:10">
      <c r="A66" s="22">
        <f>IF(Values_Entered,A65+1,"")</f>
        <v>49</v>
      </c>
      <c r="B66" s="21">
        <f t="shared" si="0"/>
        <v>44444</v>
      </c>
      <c r="C66" s="64">
        <f t="shared" si="6"/>
        <v>3379644.5287735639</v>
      </c>
      <c r="D66" s="64">
        <f t="shared" si="1"/>
        <v>32460.119480134304</v>
      </c>
      <c r="E66" s="65">
        <f t="shared" si="2"/>
        <v>0</v>
      </c>
      <c r="F66" s="64">
        <f t="shared" si="3"/>
        <v>32460.119480134304</v>
      </c>
      <c r="G66" s="64">
        <f t="shared" si="4"/>
        <v>8239.3336905904289</v>
      </c>
      <c r="H66" s="64">
        <f t="shared" si="7"/>
        <v>24220.785789543876</v>
      </c>
      <c r="I66" s="64">
        <f t="shared" si="5"/>
        <v>3371405.1950829737</v>
      </c>
      <c r="J66" s="64">
        <f>SUM($H$18:$H66)</f>
        <v>1248670.0496095538</v>
      </c>
    </row>
    <row r="67" spans="1:10">
      <c r="A67" s="22">
        <f>IF(Values_Entered,A66+1,"")</f>
        <v>50</v>
      </c>
      <c r="B67" s="21">
        <f t="shared" si="0"/>
        <v>44474</v>
      </c>
      <c r="C67" s="64">
        <f t="shared" si="6"/>
        <v>3371405.1950829737</v>
      </c>
      <c r="D67" s="64">
        <f t="shared" si="1"/>
        <v>32460.119480134304</v>
      </c>
      <c r="E67" s="65">
        <f t="shared" si="2"/>
        <v>0</v>
      </c>
      <c r="F67" s="64">
        <f t="shared" si="3"/>
        <v>32460.119480134304</v>
      </c>
      <c r="G67" s="64">
        <f t="shared" si="4"/>
        <v>8298.3822487063262</v>
      </c>
      <c r="H67" s="64">
        <f t="shared" si="7"/>
        <v>24161.737231427978</v>
      </c>
      <c r="I67" s="64">
        <f t="shared" si="5"/>
        <v>3363106.8128342675</v>
      </c>
      <c r="J67" s="64">
        <f>SUM($H$18:$H67)</f>
        <v>1272831.7868409818</v>
      </c>
    </row>
    <row r="68" spans="1:10">
      <c r="A68" s="22">
        <f>IF(Values_Entered,A67+1,"")</f>
        <v>51</v>
      </c>
      <c r="B68" s="21">
        <f t="shared" si="0"/>
        <v>44505</v>
      </c>
      <c r="C68" s="64">
        <f t="shared" si="6"/>
        <v>3363106.8128342675</v>
      </c>
      <c r="D68" s="64">
        <f t="shared" si="1"/>
        <v>32460.119480134304</v>
      </c>
      <c r="E68" s="65">
        <f t="shared" si="2"/>
        <v>0</v>
      </c>
      <c r="F68" s="64">
        <f t="shared" si="3"/>
        <v>32460.119480134304</v>
      </c>
      <c r="G68" s="64">
        <f t="shared" si="4"/>
        <v>8357.8539881553879</v>
      </c>
      <c r="H68" s="64">
        <f t="shared" si="7"/>
        <v>24102.265491978917</v>
      </c>
      <c r="I68" s="64">
        <f t="shared" si="5"/>
        <v>3354748.9588461122</v>
      </c>
      <c r="J68" s="64">
        <f>SUM($H$18:$H68)</f>
        <v>1296934.0523329608</v>
      </c>
    </row>
    <row r="69" spans="1:10">
      <c r="A69" s="22">
        <f>IF(Values_Entered,A68+1,"")</f>
        <v>52</v>
      </c>
      <c r="B69" s="21">
        <f t="shared" si="0"/>
        <v>44535</v>
      </c>
      <c r="C69" s="64">
        <f t="shared" si="6"/>
        <v>3354748.9588461122</v>
      </c>
      <c r="D69" s="64">
        <f t="shared" si="1"/>
        <v>32460.119480134304</v>
      </c>
      <c r="E69" s="65">
        <f t="shared" si="2"/>
        <v>0</v>
      </c>
      <c r="F69" s="64">
        <f t="shared" si="3"/>
        <v>32460.119480134304</v>
      </c>
      <c r="G69" s="64">
        <f t="shared" si="4"/>
        <v>8417.7519417371659</v>
      </c>
      <c r="H69" s="64">
        <f t="shared" si="7"/>
        <v>24042.367538397139</v>
      </c>
      <c r="I69" s="64">
        <f t="shared" si="5"/>
        <v>3346331.206904375</v>
      </c>
      <c r="J69" s="64">
        <f>SUM($H$18:$H69)</f>
        <v>1320976.419871358</v>
      </c>
    </row>
    <row r="70" spans="1:10">
      <c r="A70" s="22">
        <f>IF(Values_Entered,A69+1,"")</f>
        <v>53</v>
      </c>
      <c r="B70" s="21">
        <f t="shared" si="0"/>
        <v>44566</v>
      </c>
      <c r="C70" s="64">
        <f t="shared" si="6"/>
        <v>3346331.206904375</v>
      </c>
      <c r="D70" s="64">
        <f t="shared" si="1"/>
        <v>32460.119480134304</v>
      </c>
      <c r="E70" s="65">
        <f t="shared" si="2"/>
        <v>0</v>
      </c>
      <c r="F70" s="64">
        <f t="shared" si="3"/>
        <v>32460.119480134304</v>
      </c>
      <c r="G70" s="64">
        <f t="shared" si="4"/>
        <v>8478.0791639862837</v>
      </c>
      <c r="H70" s="64">
        <f t="shared" si="7"/>
        <v>23982.040316148021</v>
      </c>
      <c r="I70" s="64">
        <f t="shared" si="5"/>
        <v>3337853.1277403887</v>
      </c>
      <c r="J70" s="64">
        <f>SUM($H$18:$H70)</f>
        <v>1344958.4601875059</v>
      </c>
    </row>
    <row r="71" spans="1:10">
      <c r="A71" s="22">
        <f>IF(Values_Entered,A70+1,"")</f>
        <v>54</v>
      </c>
      <c r="B71" s="21">
        <f t="shared" si="0"/>
        <v>44597</v>
      </c>
      <c r="C71" s="64">
        <f t="shared" si="6"/>
        <v>3337853.1277403887</v>
      </c>
      <c r="D71" s="64">
        <f t="shared" si="1"/>
        <v>32460.119480134304</v>
      </c>
      <c r="E71" s="65">
        <f t="shared" si="2"/>
        <v>0</v>
      </c>
      <c r="F71" s="64">
        <f t="shared" si="3"/>
        <v>32460.119480134304</v>
      </c>
      <c r="G71" s="64">
        <f t="shared" si="4"/>
        <v>8538.8387313281855</v>
      </c>
      <c r="H71" s="64">
        <f t="shared" si="7"/>
        <v>23921.280748806119</v>
      </c>
      <c r="I71" s="64">
        <f t="shared" si="5"/>
        <v>3329314.2890090607</v>
      </c>
      <c r="J71" s="64">
        <f>SUM($H$18:$H71)</f>
        <v>1368879.7409363121</v>
      </c>
    </row>
    <row r="72" spans="1:10">
      <c r="A72" s="22">
        <f>IF(Values_Entered,A71+1,"")</f>
        <v>55</v>
      </c>
      <c r="B72" s="21">
        <f t="shared" si="0"/>
        <v>44625</v>
      </c>
      <c r="C72" s="64">
        <f t="shared" si="6"/>
        <v>3329314.2890090607</v>
      </c>
      <c r="D72" s="64">
        <f t="shared" si="1"/>
        <v>32460.119480134304</v>
      </c>
      <c r="E72" s="65">
        <f t="shared" si="2"/>
        <v>0</v>
      </c>
      <c r="F72" s="64">
        <f t="shared" si="3"/>
        <v>32460.119480134304</v>
      </c>
      <c r="G72" s="64">
        <f t="shared" si="4"/>
        <v>8600.033742236039</v>
      </c>
      <c r="H72" s="64">
        <f t="shared" si="7"/>
        <v>23860.085737898266</v>
      </c>
      <c r="I72" s="64">
        <f t="shared" si="5"/>
        <v>3320714.2552668247</v>
      </c>
      <c r="J72" s="64">
        <f>SUM($H$18:$H72)</f>
        <v>1392739.8266742104</v>
      </c>
    </row>
    <row r="73" spans="1:10">
      <c r="A73" s="22">
        <f>IF(Values_Entered,A72+1,"")</f>
        <v>56</v>
      </c>
      <c r="B73" s="21">
        <f t="shared" si="0"/>
        <v>44656</v>
      </c>
      <c r="C73" s="64">
        <f t="shared" si="6"/>
        <v>3320714.2552668247</v>
      </c>
      <c r="D73" s="64">
        <f t="shared" si="1"/>
        <v>32460.119480134304</v>
      </c>
      <c r="E73" s="65">
        <f t="shared" si="2"/>
        <v>0</v>
      </c>
      <c r="F73" s="64">
        <f t="shared" si="3"/>
        <v>32460.119480134304</v>
      </c>
      <c r="G73" s="64">
        <f t="shared" si="4"/>
        <v>8661.667317388732</v>
      </c>
      <c r="H73" s="64">
        <f t="shared" si="7"/>
        <v>23798.452162745572</v>
      </c>
      <c r="I73" s="64">
        <f t="shared" si="5"/>
        <v>3312052.5879494362</v>
      </c>
      <c r="J73" s="64">
        <f>SUM($H$18:$H73)</f>
        <v>1416538.278836956</v>
      </c>
    </row>
    <row r="74" spans="1:10">
      <c r="A74" s="22">
        <f>IF(Values_Entered,A73+1,"")</f>
        <v>57</v>
      </c>
      <c r="B74" s="21">
        <f t="shared" si="0"/>
        <v>44686</v>
      </c>
      <c r="C74" s="64">
        <f t="shared" si="6"/>
        <v>3312052.5879494362</v>
      </c>
      <c r="D74" s="64">
        <f t="shared" si="1"/>
        <v>32460.119480134304</v>
      </c>
      <c r="E74" s="65">
        <f t="shared" si="2"/>
        <v>0</v>
      </c>
      <c r="F74" s="64">
        <f t="shared" si="3"/>
        <v>32460.119480134304</v>
      </c>
      <c r="G74" s="64">
        <f t="shared" si="4"/>
        <v>8723.7425998300132</v>
      </c>
      <c r="H74" s="64">
        <f t="shared" si="7"/>
        <v>23736.376880304291</v>
      </c>
      <c r="I74" s="64">
        <f t="shared" si="5"/>
        <v>3303328.8453496061</v>
      </c>
      <c r="J74" s="64">
        <f>SUM($H$18:$H74)</f>
        <v>1440274.6557172602</v>
      </c>
    </row>
    <row r="75" spans="1:10">
      <c r="A75" s="22">
        <f>IF(Values_Entered,A74+1,"")</f>
        <v>58</v>
      </c>
      <c r="B75" s="21">
        <f t="shared" si="0"/>
        <v>44717</v>
      </c>
      <c r="C75" s="64">
        <f t="shared" si="6"/>
        <v>3303328.8453496061</v>
      </c>
      <c r="D75" s="64">
        <f t="shared" si="1"/>
        <v>32460.119480134304</v>
      </c>
      <c r="E75" s="65">
        <f t="shared" si="2"/>
        <v>0</v>
      </c>
      <c r="F75" s="64">
        <f t="shared" si="3"/>
        <v>32460.119480134304</v>
      </c>
      <c r="G75" s="64">
        <f t="shared" si="4"/>
        <v>8786.2627551287951</v>
      </c>
      <c r="H75" s="64">
        <f t="shared" si="7"/>
        <v>23673.856725005509</v>
      </c>
      <c r="I75" s="64">
        <f t="shared" si="5"/>
        <v>3294542.5825944771</v>
      </c>
      <c r="J75" s="64">
        <f>SUM($H$18:$H75)</f>
        <v>1463948.5124422656</v>
      </c>
    </row>
    <row r="76" spans="1:10">
      <c r="A76" s="22">
        <f>IF(Values_Entered,A75+1,"")</f>
        <v>59</v>
      </c>
      <c r="B76" s="21">
        <f t="shared" si="0"/>
        <v>44747</v>
      </c>
      <c r="C76" s="64">
        <f t="shared" si="6"/>
        <v>3294542.5825944771</v>
      </c>
      <c r="D76" s="64">
        <f t="shared" si="1"/>
        <v>32460.119480134304</v>
      </c>
      <c r="E76" s="65">
        <f t="shared" si="2"/>
        <v>0</v>
      </c>
      <c r="F76" s="64">
        <f t="shared" si="3"/>
        <v>32460.119480134304</v>
      </c>
      <c r="G76" s="64">
        <f t="shared" si="4"/>
        <v>8849.2309715405536</v>
      </c>
      <c r="H76" s="64">
        <f t="shared" si="7"/>
        <v>23610.888508593751</v>
      </c>
      <c r="I76" s="64">
        <f t="shared" si="5"/>
        <v>3285693.3516229368</v>
      </c>
      <c r="J76" s="64">
        <f>SUM($H$18:$H76)</f>
        <v>1487559.4009508593</v>
      </c>
    </row>
    <row r="77" spans="1:10">
      <c r="A77" s="22">
        <f>IF(Values_Entered,A76+1,"")</f>
        <v>60</v>
      </c>
      <c r="B77" s="21">
        <f t="shared" si="0"/>
        <v>44778</v>
      </c>
      <c r="C77" s="64">
        <f t="shared" si="6"/>
        <v>3285693.3516229368</v>
      </c>
      <c r="D77" s="64">
        <f t="shared" si="1"/>
        <v>32460.119480134304</v>
      </c>
      <c r="E77" s="65">
        <f t="shared" si="2"/>
        <v>0</v>
      </c>
      <c r="F77" s="64">
        <f t="shared" si="3"/>
        <v>32460.119480134304</v>
      </c>
      <c r="G77" s="64">
        <f t="shared" si="4"/>
        <v>8912.6504601699271</v>
      </c>
      <c r="H77" s="64">
        <f t="shared" si="7"/>
        <v>23547.469019964377</v>
      </c>
      <c r="I77" s="64">
        <f t="shared" si="5"/>
        <v>3276780.7011627667</v>
      </c>
      <c r="J77" s="64">
        <f>SUM($H$18:$H77)</f>
        <v>1511106.8699708236</v>
      </c>
    </row>
    <row r="78" spans="1:10">
      <c r="A78" s="22">
        <f>IF(Values_Entered,A77+1,"")</f>
        <v>61</v>
      </c>
      <c r="B78" s="21">
        <f t="shared" si="0"/>
        <v>44809</v>
      </c>
      <c r="C78" s="64">
        <f t="shared" si="6"/>
        <v>3276780.7011627667</v>
      </c>
      <c r="D78" s="64">
        <f t="shared" si="1"/>
        <v>32460.119480134304</v>
      </c>
      <c r="E78" s="65">
        <f t="shared" si="2"/>
        <v>0</v>
      </c>
      <c r="F78" s="64">
        <f t="shared" si="3"/>
        <v>32460.119480134304</v>
      </c>
      <c r="G78" s="64">
        <f t="shared" si="4"/>
        <v>8976.5244551344767</v>
      </c>
      <c r="H78" s="64">
        <f t="shared" si="7"/>
        <v>23483.595024999828</v>
      </c>
      <c r="I78" s="64">
        <f t="shared" si="5"/>
        <v>3267804.1767076324</v>
      </c>
      <c r="J78" s="64">
        <f>SUM($H$18:$H78)</f>
        <v>1534590.4649958236</v>
      </c>
    </row>
    <row r="79" spans="1:10">
      <c r="A79" s="22">
        <f>IF(Values_Entered,A78+1,"")</f>
        <v>62</v>
      </c>
      <c r="B79" s="21">
        <f t="shared" si="0"/>
        <v>44839</v>
      </c>
      <c r="C79" s="64">
        <f t="shared" si="6"/>
        <v>3267804.1767076324</v>
      </c>
      <c r="D79" s="64">
        <f t="shared" si="1"/>
        <v>32460.119480134304</v>
      </c>
      <c r="E79" s="65">
        <f t="shared" si="2"/>
        <v>0</v>
      </c>
      <c r="F79" s="64">
        <f t="shared" si="3"/>
        <v>32460.119480134304</v>
      </c>
      <c r="G79" s="64">
        <f t="shared" si="4"/>
        <v>9040.8562137296067</v>
      </c>
      <c r="H79" s="64">
        <f t="shared" si="7"/>
        <v>23419.263266404698</v>
      </c>
      <c r="I79" s="64">
        <f t="shared" si="5"/>
        <v>3258763.3204939025</v>
      </c>
      <c r="J79" s="64">
        <f>SUM($H$18:$H79)</f>
        <v>1558009.7282622282</v>
      </c>
    </row>
    <row r="80" spans="1:10">
      <c r="A80" s="22">
        <f>IF(Values_Entered,A79+1,"")</f>
        <v>63</v>
      </c>
      <c r="B80" s="21">
        <f t="shared" si="0"/>
        <v>44870</v>
      </c>
      <c r="C80" s="64">
        <f t="shared" si="6"/>
        <v>3258763.3204939025</v>
      </c>
      <c r="D80" s="64">
        <f t="shared" si="1"/>
        <v>32460.119480134304</v>
      </c>
      <c r="E80" s="65">
        <f t="shared" si="2"/>
        <v>0</v>
      </c>
      <c r="F80" s="64">
        <f t="shared" si="3"/>
        <v>32460.119480134304</v>
      </c>
      <c r="G80" s="64">
        <f t="shared" si="4"/>
        <v>9105.6490165946707</v>
      </c>
      <c r="H80" s="64">
        <f t="shared" si="7"/>
        <v>23354.470463539634</v>
      </c>
      <c r="I80" s="64">
        <f t="shared" si="5"/>
        <v>3249657.671477308</v>
      </c>
      <c r="J80" s="64">
        <f>SUM($H$18:$H80)</f>
        <v>1581364.1987257679</v>
      </c>
    </row>
    <row r="81" spans="1:10">
      <c r="A81" s="22">
        <f>IF(Values_Entered,A80+1,"")</f>
        <v>64</v>
      </c>
      <c r="B81" s="21">
        <f t="shared" si="0"/>
        <v>44900</v>
      </c>
      <c r="C81" s="64">
        <f t="shared" si="6"/>
        <v>3249657.671477308</v>
      </c>
      <c r="D81" s="64">
        <f t="shared" si="1"/>
        <v>32460.119480134304</v>
      </c>
      <c r="E81" s="65">
        <f t="shared" si="2"/>
        <v>0</v>
      </c>
      <c r="F81" s="64">
        <f t="shared" si="3"/>
        <v>32460.119480134304</v>
      </c>
      <c r="G81" s="64">
        <f t="shared" si="4"/>
        <v>9170.9061678802645</v>
      </c>
      <c r="H81" s="64">
        <f t="shared" si="7"/>
        <v>23289.21331225404</v>
      </c>
      <c r="I81" s="64">
        <f t="shared" si="5"/>
        <v>3240486.7653094279</v>
      </c>
      <c r="J81" s="64">
        <f>SUM($H$18:$H81)</f>
        <v>1604653.412038022</v>
      </c>
    </row>
    <row r="82" spans="1:10">
      <c r="A82" s="22">
        <f>IF(Values_Entered,A81+1,"")</f>
        <v>65</v>
      </c>
      <c r="B82" s="21">
        <f t="shared" ref="B82:B145" si="8">IF(Pay_Num&lt;&gt;"",DATE(YEAR(Loan_Start),MONTH(Loan_Start)+(Pay_Num)*12/Num_Pmt_Per_Year,DAY(Loan_Start)),"")</f>
        <v>44931</v>
      </c>
      <c r="C82" s="64">
        <f t="shared" si="6"/>
        <v>3240486.7653094279</v>
      </c>
      <c r="D82" s="64">
        <f t="shared" ref="D82:D145" si="9">IF(Pay_Num&lt;&gt;"",Scheduled_Monthly_Payment,"")</f>
        <v>32460.119480134304</v>
      </c>
      <c r="E82" s="65">
        <f t="shared" ref="E82:E145" si="10">IF(AND(Pay_Num&lt;&gt;"",Sched_Pay+Scheduled_Extra_Payments&lt;Beg_Bal),Scheduled_Extra_Payments,IF(AND(Pay_Num&lt;&gt;"",Beg_Bal-Sched_Pay&gt;0),Beg_Bal-Sched_Pay,IF(Pay_Num&lt;&gt;"",0,"")))</f>
        <v>0</v>
      </c>
      <c r="F82" s="64">
        <f t="shared" ref="F82:F145" si="11">IF(AND(Pay_Num&lt;&gt;"",Sched_Pay+Extra_Pay&lt;Beg_Bal),Sched_Pay+Extra_Pay,IF(Pay_Num&lt;&gt;"",Beg_Bal,""))</f>
        <v>32460.119480134304</v>
      </c>
      <c r="G82" s="64">
        <f t="shared" ref="G82:G145" si="12">IF(Pay_Num&lt;&gt;"",Total_Pay-Int,"")</f>
        <v>9236.6309954167373</v>
      </c>
      <c r="H82" s="64">
        <f t="shared" si="7"/>
        <v>23223.488484717567</v>
      </c>
      <c r="I82" s="64">
        <f t="shared" ref="I82:I145" si="13">IF(AND(Pay_Num&lt;&gt;"",Sched_Pay+Extra_Pay&lt;Beg_Bal),Beg_Bal-Princ,IF(Pay_Num&lt;&gt;"",0,""))</f>
        <v>3231250.1343140113</v>
      </c>
      <c r="J82" s="64">
        <f>SUM($H$18:$H82)</f>
        <v>1627876.9005227396</v>
      </c>
    </row>
    <row r="83" spans="1:10">
      <c r="A83" s="22">
        <f>IF(Values_Entered,A82+1,"")</f>
        <v>66</v>
      </c>
      <c r="B83" s="21">
        <f t="shared" si="8"/>
        <v>44962</v>
      </c>
      <c r="C83" s="64">
        <f t="shared" ref="C83:C146" si="14">IF(Pay_Num&lt;&gt;"",I82,"")</f>
        <v>3231250.1343140113</v>
      </c>
      <c r="D83" s="64">
        <f t="shared" si="9"/>
        <v>32460.119480134304</v>
      </c>
      <c r="E83" s="65">
        <f t="shared" si="10"/>
        <v>0</v>
      </c>
      <c r="F83" s="64">
        <f t="shared" si="11"/>
        <v>32460.119480134304</v>
      </c>
      <c r="G83" s="64">
        <f t="shared" si="12"/>
        <v>9302.8268508838919</v>
      </c>
      <c r="H83" s="64">
        <f t="shared" ref="H83:H146" si="15">IF(Pay_Num&lt;&gt;"",Beg_Bal*Interest_Rate/Num_Pmt_Per_Year,"")</f>
        <v>23157.292629250413</v>
      </c>
      <c r="I83" s="64">
        <f t="shared" si="13"/>
        <v>3221947.3074631277</v>
      </c>
      <c r="J83" s="64">
        <f>SUM($H$18:$H83)</f>
        <v>1651034.19315199</v>
      </c>
    </row>
    <row r="84" spans="1:10">
      <c r="A84" s="22">
        <f>IF(Values_Entered,A83+1,"")</f>
        <v>67</v>
      </c>
      <c r="B84" s="21">
        <f t="shared" si="8"/>
        <v>44990</v>
      </c>
      <c r="C84" s="64">
        <f t="shared" si="14"/>
        <v>3221947.3074631277</v>
      </c>
      <c r="D84" s="64">
        <f t="shared" si="9"/>
        <v>32460.119480134304</v>
      </c>
      <c r="E84" s="65">
        <f t="shared" si="10"/>
        <v>0</v>
      </c>
      <c r="F84" s="64">
        <f t="shared" si="11"/>
        <v>32460.119480134304</v>
      </c>
      <c r="G84" s="64">
        <f t="shared" si="12"/>
        <v>9369.4971099818904</v>
      </c>
      <c r="H84" s="64">
        <f t="shared" si="15"/>
        <v>23090.622370152414</v>
      </c>
      <c r="I84" s="64">
        <f t="shared" si="13"/>
        <v>3212577.8103531459</v>
      </c>
      <c r="J84" s="64">
        <f>SUM($H$18:$H84)</f>
        <v>1674124.8155221425</v>
      </c>
    </row>
    <row r="85" spans="1:10">
      <c r="A85" s="22">
        <f>IF(Values_Entered,A84+1,"")</f>
        <v>68</v>
      </c>
      <c r="B85" s="21">
        <f t="shared" si="8"/>
        <v>45021</v>
      </c>
      <c r="C85" s="64">
        <f t="shared" si="14"/>
        <v>3212577.8103531459</v>
      </c>
      <c r="D85" s="64">
        <f t="shared" si="9"/>
        <v>32460.119480134304</v>
      </c>
      <c r="E85" s="65">
        <f t="shared" si="10"/>
        <v>0</v>
      </c>
      <c r="F85" s="64">
        <f t="shared" si="11"/>
        <v>32460.119480134304</v>
      </c>
      <c r="G85" s="64">
        <f t="shared" si="12"/>
        <v>9436.6451726034247</v>
      </c>
      <c r="H85" s="64">
        <f t="shared" si="15"/>
        <v>23023.47430753088</v>
      </c>
      <c r="I85" s="64">
        <f t="shared" si="13"/>
        <v>3203141.1651805425</v>
      </c>
      <c r="J85" s="64">
        <f>SUM($H$18:$H85)</f>
        <v>1697148.2898296732</v>
      </c>
    </row>
    <row r="86" spans="1:10">
      <c r="A86" s="22">
        <f>IF(Values_Entered,A85+1,"")</f>
        <v>69</v>
      </c>
      <c r="B86" s="21">
        <f t="shared" si="8"/>
        <v>45051</v>
      </c>
      <c r="C86" s="64">
        <f t="shared" si="14"/>
        <v>3203141.1651805425</v>
      </c>
      <c r="D86" s="64">
        <f t="shared" si="9"/>
        <v>32460.119480134304</v>
      </c>
      <c r="E86" s="65">
        <f t="shared" si="10"/>
        <v>0</v>
      </c>
      <c r="F86" s="64">
        <f t="shared" si="11"/>
        <v>32460.119480134304</v>
      </c>
      <c r="G86" s="64">
        <f t="shared" si="12"/>
        <v>9504.2744630070883</v>
      </c>
      <c r="H86" s="64">
        <f t="shared" si="15"/>
        <v>22955.845017127216</v>
      </c>
      <c r="I86" s="64">
        <f t="shared" si="13"/>
        <v>3193636.8907175353</v>
      </c>
      <c r="J86" s="64">
        <f>SUM($H$18:$H86)</f>
        <v>1720104.1348468005</v>
      </c>
    </row>
    <row r="87" spans="1:10">
      <c r="A87" s="22">
        <f>IF(Values_Entered,A86+1,"")</f>
        <v>70</v>
      </c>
      <c r="B87" s="21">
        <f t="shared" si="8"/>
        <v>45082</v>
      </c>
      <c r="C87" s="64">
        <f t="shared" si="14"/>
        <v>3193636.8907175353</v>
      </c>
      <c r="D87" s="64">
        <f t="shared" si="9"/>
        <v>32460.119480134304</v>
      </c>
      <c r="E87" s="65">
        <f t="shared" si="10"/>
        <v>0</v>
      </c>
      <c r="F87" s="64">
        <f t="shared" si="11"/>
        <v>32460.119480134304</v>
      </c>
      <c r="G87" s="64">
        <f t="shared" si="12"/>
        <v>9572.38842999197</v>
      </c>
      <c r="H87" s="64">
        <f t="shared" si="15"/>
        <v>22887.731050142334</v>
      </c>
      <c r="I87" s="64">
        <f t="shared" si="13"/>
        <v>3184064.5022875434</v>
      </c>
      <c r="J87" s="64">
        <f>SUM($H$18:$H87)</f>
        <v>1742991.8658969428</v>
      </c>
    </row>
    <row r="88" spans="1:10">
      <c r="A88" s="22">
        <f>IF(Values_Entered,A87+1,"")</f>
        <v>71</v>
      </c>
      <c r="B88" s="21">
        <f t="shared" si="8"/>
        <v>45112</v>
      </c>
      <c r="C88" s="64">
        <f t="shared" si="14"/>
        <v>3184064.5022875434</v>
      </c>
      <c r="D88" s="64">
        <f t="shared" si="9"/>
        <v>32460.119480134304</v>
      </c>
      <c r="E88" s="65">
        <f t="shared" si="10"/>
        <v>0</v>
      </c>
      <c r="F88" s="64">
        <f t="shared" si="11"/>
        <v>32460.119480134304</v>
      </c>
      <c r="G88" s="64">
        <f t="shared" si="12"/>
        <v>9640.9905470735794</v>
      </c>
      <c r="H88" s="64">
        <f t="shared" si="15"/>
        <v>22819.128933060725</v>
      </c>
      <c r="I88" s="64">
        <f t="shared" si="13"/>
        <v>3174423.5117404698</v>
      </c>
      <c r="J88" s="64">
        <f>SUM($H$18:$H88)</f>
        <v>1765810.9948300035</v>
      </c>
    </row>
    <row r="89" spans="1:10">
      <c r="A89" s="22">
        <f>IF(Values_Entered,A88+1,"")</f>
        <v>72</v>
      </c>
      <c r="B89" s="21">
        <f t="shared" si="8"/>
        <v>45143</v>
      </c>
      <c r="C89" s="64">
        <f t="shared" si="14"/>
        <v>3174423.5117404698</v>
      </c>
      <c r="D89" s="64">
        <f t="shared" si="9"/>
        <v>32460.119480134304</v>
      </c>
      <c r="E89" s="65">
        <f t="shared" si="10"/>
        <v>0</v>
      </c>
      <c r="F89" s="64">
        <f t="shared" si="11"/>
        <v>32460.119480134304</v>
      </c>
      <c r="G89" s="64">
        <f t="shared" si="12"/>
        <v>9710.0843126609398</v>
      </c>
      <c r="H89" s="64">
        <f t="shared" si="15"/>
        <v>22750.035167473365</v>
      </c>
      <c r="I89" s="64">
        <f t="shared" si="13"/>
        <v>3164713.4274278088</v>
      </c>
      <c r="J89" s="64">
        <f>SUM($H$18:$H89)</f>
        <v>1788561.0299974768</v>
      </c>
    </row>
    <row r="90" spans="1:10">
      <c r="A90" s="22">
        <f>IF(Values_Entered,A89+1,"")</f>
        <v>73</v>
      </c>
      <c r="B90" s="21">
        <f t="shared" si="8"/>
        <v>45174</v>
      </c>
      <c r="C90" s="64">
        <f t="shared" si="14"/>
        <v>3164713.4274278088</v>
      </c>
      <c r="D90" s="64">
        <f t="shared" si="9"/>
        <v>32460.119480134304</v>
      </c>
      <c r="E90" s="65">
        <f t="shared" si="10"/>
        <v>0</v>
      </c>
      <c r="F90" s="64">
        <f t="shared" si="11"/>
        <v>32460.119480134304</v>
      </c>
      <c r="G90" s="64">
        <f t="shared" si="12"/>
        <v>9779.6732502350133</v>
      </c>
      <c r="H90" s="64">
        <f t="shared" si="15"/>
        <v>22680.446229899291</v>
      </c>
      <c r="I90" s="64">
        <f t="shared" si="13"/>
        <v>3154933.7541775736</v>
      </c>
      <c r="J90" s="64">
        <f>SUM($H$18:$H90)</f>
        <v>1811241.4762273761</v>
      </c>
    </row>
    <row r="91" spans="1:10">
      <c r="A91" s="22">
        <f>IF(Values_Entered,A90+1,"")</f>
        <v>74</v>
      </c>
      <c r="B91" s="21">
        <f t="shared" si="8"/>
        <v>45204</v>
      </c>
      <c r="C91" s="64">
        <f t="shared" si="14"/>
        <v>3154933.7541775736</v>
      </c>
      <c r="D91" s="64">
        <f t="shared" si="9"/>
        <v>32460.119480134304</v>
      </c>
      <c r="E91" s="65">
        <f t="shared" si="10"/>
        <v>0</v>
      </c>
      <c r="F91" s="64">
        <f t="shared" si="11"/>
        <v>32460.119480134304</v>
      </c>
      <c r="G91" s="64">
        <f t="shared" si="12"/>
        <v>9849.7609085283621</v>
      </c>
      <c r="H91" s="64">
        <f t="shared" si="15"/>
        <v>22610.358571605942</v>
      </c>
      <c r="I91" s="64">
        <f t="shared" si="13"/>
        <v>3145083.9932690454</v>
      </c>
      <c r="J91" s="64">
        <f>SUM($H$18:$H91)</f>
        <v>1833851.8347989821</v>
      </c>
    </row>
    <row r="92" spans="1:10">
      <c r="A92" s="22">
        <f>IF(Values_Entered,A91+1,"")</f>
        <v>75</v>
      </c>
      <c r="B92" s="21">
        <f t="shared" si="8"/>
        <v>45235</v>
      </c>
      <c r="C92" s="64">
        <f t="shared" si="14"/>
        <v>3145083.9932690454</v>
      </c>
      <c r="D92" s="64">
        <f t="shared" si="9"/>
        <v>32460.119480134304</v>
      </c>
      <c r="E92" s="65">
        <f t="shared" si="10"/>
        <v>0</v>
      </c>
      <c r="F92" s="64">
        <f t="shared" si="11"/>
        <v>32460.119480134304</v>
      </c>
      <c r="G92" s="64">
        <f t="shared" si="12"/>
        <v>9920.3508617061452</v>
      </c>
      <c r="H92" s="64">
        <f t="shared" si="15"/>
        <v>22539.768618428159</v>
      </c>
      <c r="I92" s="64">
        <f t="shared" si="13"/>
        <v>3135163.6424073391</v>
      </c>
      <c r="J92" s="64">
        <f>SUM($H$18:$H92)</f>
        <v>1856391.6034174103</v>
      </c>
    </row>
    <row r="93" spans="1:10">
      <c r="A93" s="22">
        <f>IF(Values_Entered,A92+1,"")</f>
        <v>76</v>
      </c>
      <c r="B93" s="21">
        <f t="shared" si="8"/>
        <v>45265</v>
      </c>
      <c r="C93" s="64">
        <f t="shared" si="14"/>
        <v>3135163.6424073391</v>
      </c>
      <c r="D93" s="64">
        <f t="shared" si="9"/>
        <v>32460.119480134304</v>
      </c>
      <c r="E93" s="65">
        <f t="shared" si="10"/>
        <v>0</v>
      </c>
      <c r="F93" s="64">
        <f t="shared" si="11"/>
        <v>32460.119480134304</v>
      </c>
      <c r="G93" s="64">
        <f t="shared" si="12"/>
        <v>9991.4467095483778</v>
      </c>
      <c r="H93" s="64">
        <f t="shared" si="15"/>
        <v>22468.672770585927</v>
      </c>
      <c r="I93" s="64">
        <f t="shared" si="13"/>
        <v>3125172.1956977905</v>
      </c>
      <c r="J93" s="64">
        <f>SUM($H$18:$H93)</f>
        <v>1878860.2761879961</v>
      </c>
    </row>
    <row r="94" spans="1:10">
      <c r="A94" s="22">
        <f>IF(Values_Entered,A93+1,"")</f>
        <v>77</v>
      </c>
      <c r="B94" s="21">
        <f t="shared" si="8"/>
        <v>45296</v>
      </c>
      <c r="C94" s="64">
        <f t="shared" si="14"/>
        <v>3125172.1956977905</v>
      </c>
      <c r="D94" s="64">
        <f t="shared" si="9"/>
        <v>32460.119480134304</v>
      </c>
      <c r="E94" s="65">
        <f t="shared" si="10"/>
        <v>0</v>
      </c>
      <c r="F94" s="64">
        <f t="shared" si="11"/>
        <v>32460.119480134304</v>
      </c>
      <c r="G94" s="64">
        <f t="shared" si="12"/>
        <v>10063.052077633474</v>
      </c>
      <c r="H94" s="64">
        <f t="shared" si="15"/>
        <v>22397.06740250083</v>
      </c>
      <c r="I94" s="64">
        <f t="shared" si="13"/>
        <v>3115109.1436201571</v>
      </c>
      <c r="J94" s="64">
        <f>SUM($H$18:$H94)</f>
        <v>1901257.343590497</v>
      </c>
    </row>
    <row r="95" spans="1:10">
      <c r="A95" s="22">
        <f>IF(Values_Entered,A94+1,"")</f>
        <v>78</v>
      </c>
      <c r="B95" s="21">
        <f t="shared" si="8"/>
        <v>45327</v>
      </c>
      <c r="C95" s="64">
        <f t="shared" si="14"/>
        <v>3115109.1436201571</v>
      </c>
      <c r="D95" s="64">
        <f t="shared" si="9"/>
        <v>32460.119480134304</v>
      </c>
      <c r="E95" s="65">
        <f t="shared" si="10"/>
        <v>0</v>
      </c>
      <c r="F95" s="64">
        <f t="shared" si="11"/>
        <v>32460.119480134304</v>
      </c>
      <c r="G95" s="64">
        <f t="shared" si="12"/>
        <v>10135.170617523181</v>
      </c>
      <c r="H95" s="64">
        <f t="shared" si="15"/>
        <v>22324.948862611123</v>
      </c>
      <c r="I95" s="64">
        <f t="shared" si="13"/>
        <v>3104973.973002634</v>
      </c>
      <c r="J95" s="64">
        <f>SUM($H$18:$H95)</f>
        <v>1923582.2924531081</v>
      </c>
    </row>
    <row r="96" spans="1:10">
      <c r="A96" s="22">
        <f>IF(Values_Entered,A95+1,"")</f>
        <v>79</v>
      </c>
      <c r="B96" s="21">
        <f t="shared" si="8"/>
        <v>45356</v>
      </c>
      <c r="C96" s="64">
        <f t="shared" si="14"/>
        <v>3104973.973002634</v>
      </c>
      <c r="D96" s="64">
        <f t="shared" si="9"/>
        <v>32460.119480134304</v>
      </c>
      <c r="E96" s="65">
        <f t="shared" si="10"/>
        <v>0</v>
      </c>
      <c r="F96" s="64">
        <f t="shared" si="11"/>
        <v>32460.119480134304</v>
      </c>
      <c r="G96" s="64">
        <f t="shared" si="12"/>
        <v>10207.806006948762</v>
      </c>
      <c r="H96" s="64">
        <f t="shared" si="15"/>
        <v>22252.313473185543</v>
      </c>
      <c r="I96" s="64">
        <f t="shared" si="13"/>
        <v>3094766.1669956851</v>
      </c>
      <c r="J96" s="64">
        <f>SUM($H$18:$H96)</f>
        <v>1945834.6059262936</v>
      </c>
    </row>
    <row r="97" spans="1:10">
      <c r="A97" s="22">
        <f>IF(Values_Entered,A96+1,"")</f>
        <v>80</v>
      </c>
      <c r="B97" s="21">
        <f t="shared" si="8"/>
        <v>45387</v>
      </c>
      <c r="C97" s="64">
        <f t="shared" si="14"/>
        <v>3094766.1669956851</v>
      </c>
      <c r="D97" s="64">
        <f t="shared" si="9"/>
        <v>32460.119480134304</v>
      </c>
      <c r="E97" s="65">
        <f t="shared" si="10"/>
        <v>0</v>
      </c>
      <c r="F97" s="64">
        <f t="shared" si="11"/>
        <v>32460.119480134304</v>
      </c>
      <c r="G97" s="64">
        <f t="shared" si="12"/>
        <v>10280.961949998564</v>
      </c>
      <c r="H97" s="64">
        <f t="shared" si="15"/>
        <v>22179.157530135741</v>
      </c>
      <c r="I97" s="64">
        <f t="shared" si="13"/>
        <v>3084485.2050456866</v>
      </c>
      <c r="J97" s="64">
        <f>SUM($H$18:$H97)</f>
        <v>1968013.7634564294</v>
      </c>
    </row>
    <row r="98" spans="1:10">
      <c r="A98" s="22">
        <f>IF(Values_Entered,A97+1,"")</f>
        <v>81</v>
      </c>
      <c r="B98" s="21">
        <f t="shared" si="8"/>
        <v>45417</v>
      </c>
      <c r="C98" s="64">
        <f t="shared" si="14"/>
        <v>3084485.2050456866</v>
      </c>
      <c r="D98" s="64">
        <f t="shared" si="9"/>
        <v>32460.119480134304</v>
      </c>
      <c r="E98" s="65">
        <f t="shared" si="10"/>
        <v>0</v>
      </c>
      <c r="F98" s="64">
        <f t="shared" si="11"/>
        <v>32460.119480134304</v>
      </c>
      <c r="G98" s="64">
        <f t="shared" si="12"/>
        <v>10354.642177306887</v>
      </c>
      <c r="H98" s="64">
        <f t="shared" si="15"/>
        <v>22105.477302827418</v>
      </c>
      <c r="I98" s="64">
        <f t="shared" si="13"/>
        <v>3074130.5628683795</v>
      </c>
      <c r="J98" s="64">
        <f>SUM($H$18:$H98)</f>
        <v>1990119.2407592568</v>
      </c>
    </row>
    <row r="99" spans="1:10">
      <c r="A99" s="22">
        <f>IF(Values_Entered,A98+1,"")</f>
        <v>82</v>
      </c>
      <c r="B99" s="21">
        <f t="shared" si="8"/>
        <v>45448</v>
      </c>
      <c r="C99" s="64">
        <f t="shared" si="14"/>
        <v>3074130.5628683795</v>
      </c>
      <c r="D99" s="64">
        <f t="shared" si="9"/>
        <v>32460.119480134304</v>
      </c>
      <c r="E99" s="65">
        <f t="shared" si="10"/>
        <v>0</v>
      </c>
      <c r="F99" s="64">
        <f t="shared" si="11"/>
        <v>32460.119480134304</v>
      </c>
      <c r="G99" s="64">
        <f t="shared" si="12"/>
        <v>10428.850446244251</v>
      </c>
      <c r="H99" s="64">
        <f t="shared" si="15"/>
        <v>22031.269033890054</v>
      </c>
      <c r="I99" s="64">
        <f t="shared" si="13"/>
        <v>3063701.7124221353</v>
      </c>
      <c r="J99" s="64">
        <f>SUM($H$18:$H99)</f>
        <v>2012150.5097931467</v>
      </c>
    </row>
    <row r="100" spans="1:10">
      <c r="A100" s="22">
        <f>IF(Values_Entered,A99+1,"")</f>
        <v>83</v>
      </c>
      <c r="B100" s="21">
        <f t="shared" si="8"/>
        <v>45478</v>
      </c>
      <c r="C100" s="64">
        <f t="shared" si="14"/>
        <v>3063701.7124221353</v>
      </c>
      <c r="D100" s="64">
        <f t="shared" si="9"/>
        <v>32460.119480134304</v>
      </c>
      <c r="E100" s="65">
        <f t="shared" si="10"/>
        <v>0</v>
      </c>
      <c r="F100" s="64">
        <f t="shared" si="11"/>
        <v>32460.119480134304</v>
      </c>
      <c r="G100" s="64">
        <f t="shared" si="12"/>
        <v>10503.590541109003</v>
      </c>
      <c r="H100" s="64">
        <f t="shared" si="15"/>
        <v>21956.528939025302</v>
      </c>
      <c r="I100" s="64">
        <f t="shared" si="13"/>
        <v>3053198.1218810263</v>
      </c>
      <c r="J100" s="64">
        <f>SUM($H$18:$H100)</f>
        <v>2034107.038732172</v>
      </c>
    </row>
    <row r="101" spans="1:10">
      <c r="A101" s="22">
        <f>IF(Values_Entered,A100+1,"")</f>
        <v>84</v>
      </c>
      <c r="B101" s="21">
        <f t="shared" si="8"/>
        <v>45509</v>
      </c>
      <c r="C101" s="64">
        <f t="shared" si="14"/>
        <v>3053198.1218810263</v>
      </c>
      <c r="D101" s="64">
        <f t="shared" si="9"/>
        <v>32460.119480134304</v>
      </c>
      <c r="E101" s="65">
        <f t="shared" si="10"/>
        <v>0</v>
      </c>
      <c r="F101" s="64">
        <f t="shared" si="11"/>
        <v>32460.119480134304</v>
      </c>
      <c r="G101" s="64">
        <f t="shared" si="12"/>
        <v>10578.866273320287</v>
      </c>
      <c r="H101" s="64">
        <f t="shared" si="15"/>
        <v>21881.253206814017</v>
      </c>
      <c r="I101" s="64">
        <f t="shared" si="13"/>
        <v>3042619.255607706</v>
      </c>
      <c r="J101" s="64">
        <f>SUM($H$18:$H101)</f>
        <v>2055988.2919389859</v>
      </c>
    </row>
    <row r="102" spans="1:10">
      <c r="A102" s="22">
        <f>IF(Values_Entered,A101+1,"")</f>
        <v>85</v>
      </c>
      <c r="B102" s="21">
        <f t="shared" si="8"/>
        <v>45540</v>
      </c>
      <c r="C102" s="64">
        <f t="shared" si="14"/>
        <v>3042619.255607706</v>
      </c>
      <c r="D102" s="64">
        <f t="shared" si="9"/>
        <v>32460.119480134304</v>
      </c>
      <c r="E102" s="65">
        <f t="shared" si="10"/>
        <v>0</v>
      </c>
      <c r="F102" s="64">
        <f t="shared" si="11"/>
        <v>32460.119480134304</v>
      </c>
      <c r="G102" s="64">
        <f t="shared" si="12"/>
        <v>10654.681481612413</v>
      </c>
      <c r="H102" s="64">
        <f t="shared" si="15"/>
        <v>21805.437998521891</v>
      </c>
      <c r="I102" s="64">
        <f t="shared" si="13"/>
        <v>3031964.5741260936</v>
      </c>
      <c r="J102" s="64">
        <f>SUM($H$18:$H102)</f>
        <v>2077793.7299375078</v>
      </c>
    </row>
    <row r="103" spans="1:10">
      <c r="A103" s="22">
        <f>IF(Values_Entered,A102+1,"")</f>
        <v>86</v>
      </c>
      <c r="B103" s="21">
        <f t="shared" si="8"/>
        <v>45570</v>
      </c>
      <c r="C103" s="64">
        <f t="shared" si="14"/>
        <v>3031964.5741260936</v>
      </c>
      <c r="D103" s="64">
        <f t="shared" si="9"/>
        <v>32460.119480134304</v>
      </c>
      <c r="E103" s="65">
        <f t="shared" si="10"/>
        <v>0</v>
      </c>
      <c r="F103" s="64">
        <f t="shared" si="11"/>
        <v>32460.119480134304</v>
      </c>
      <c r="G103" s="64">
        <f t="shared" si="12"/>
        <v>10731.040032230634</v>
      </c>
      <c r="H103" s="64">
        <f t="shared" si="15"/>
        <v>21729.07944790367</v>
      </c>
      <c r="I103" s="64">
        <f t="shared" si="13"/>
        <v>3021233.5340938629</v>
      </c>
      <c r="J103" s="64">
        <f>SUM($H$18:$H103)</f>
        <v>2099522.8093854114</v>
      </c>
    </row>
    <row r="104" spans="1:10">
      <c r="A104" s="22">
        <f>IF(Values_Entered,A103+1,"")</f>
        <v>87</v>
      </c>
      <c r="B104" s="21">
        <f t="shared" si="8"/>
        <v>45601</v>
      </c>
      <c r="C104" s="64">
        <f t="shared" si="14"/>
        <v>3021233.5340938629</v>
      </c>
      <c r="D104" s="64">
        <f t="shared" si="9"/>
        <v>32460.119480134304</v>
      </c>
      <c r="E104" s="65">
        <f t="shared" si="10"/>
        <v>0</v>
      </c>
      <c r="F104" s="64">
        <f t="shared" si="11"/>
        <v>32460.119480134304</v>
      </c>
      <c r="G104" s="64">
        <f t="shared" si="12"/>
        <v>10807.94581912829</v>
      </c>
      <c r="H104" s="64">
        <f t="shared" si="15"/>
        <v>21652.173661006014</v>
      </c>
      <c r="I104" s="64">
        <f t="shared" si="13"/>
        <v>3010425.5882747346</v>
      </c>
      <c r="J104" s="64">
        <f>SUM($H$18:$H104)</f>
        <v>2121174.9830464176</v>
      </c>
    </row>
    <row r="105" spans="1:10">
      <c r="A105" s="22">
        <f>IF(Values_Entered,A104+1,"")</f>
        <v>88</v>
      </c>
      <c r="B105" s="21">
        <f t="shared" si="8"/>
        <v>45631</v>
      </c>
      <c r="C105" s="64">
        <f t="shared" si="14"/>
        <v>3010425.5882747346</v>
      </c>
      <c r="D105" s="64">
        <f t="shared" si="9"/>
        <v>32460.119480134304</v>
      </c>
      <c r="E105" s="65">
        <f t="shared" si="10"/>
        <v>0</v>
      </c>
      <c r="F105" s="64">
        <f t="shared" si="11"/>
        <v>32460.119480134304</v>
      </c>
      <c r="G105" s="64">
        <f t="shared" si="12"/>
        <v>10885.402764165374</v>
      </c>
      <c r="H105" s="64">
        <f t="shared" si="15"/>
        <v>21574.716715968931</v>
      </c>
      <c r="I105" s="64">
        <f t="shared" si="13"/>
        <v>2999540.1855105693</v>
      </c>
      <c r="J105" s="64">
        <f>SUM($H$18:$H105)</f>
        <v>2142749.6997623867</v>
      </c>
    </row>
    <row r="106" spans="1:10">
      <c r="A106" s="22">
        <f>IF(Values_Entered,A105+1,"")</f>
        <v>89</v>
      </c>
      <c r="B106" s="21">
        <f t="shared" si="8"/>
        <v>45662</v>
      </c>
      <c r="C106" s="64">
        <f t="shared" si="14"/>
        <v>2999540.1855105693</v>
      </c>
      <c r="D106" s="64">
        <f t="shared" si="9"/>
        <v>32460.119480134304</v>
      </c>
      <c r="E106" s="65">
        <f t="shared" si="10"/>
        <v>0</v>
      </c>
      <c r="F106" s="64">
        <f t="shared" si="11"/>
        <v>32460.119480134304</v>
      </c>
      <c r="G106" s="64">
        <f t="shared" si="12"/>
        <v>10963.41481730856</v>
      </c>
      <c r="H106" s="64">
        <f t="shared" si="15"/>
        <v>21496.704662825745</v>
      </c>
      <c r="I106" s="64">
        <f t="shared" si="13"/>
        <v>2988576.7706932607</v>
      </c>
      <c r="J106" s="64">
        <f>SUM($H$18:$H106)</f>
        <v>2164246.4044252126</v>
      </c>
    </row>
    <row r="107" spans="1:10">
      <c r="A107" s="22">
        <f>IF(Values_Entered,A106+1,"")</f>
        <v>90</v>
      </c>
      <c r="B107" s="21">
        <f t="shared" si="8"/>
        <v>45693</v>
      </c>
      <c r="C107" s="64">
        <f t="shared" si="14"/>
        <v>2988576.7706932607</v>
      </c>
      <c r="D107" s="64">
        <f t="shared" si="9"/>
        <v>32460.119480134304</v>
      </c>
      <c r="E107" s="65">
        <f t="shared" si="10"/>
        <v>0</v>
      </c>
      <c r="F107" s="64">
        <f t="shared" si="11"/>
        <v>32460.119480134304</v>
      </c>
      <c r="G107" s="64">
        <f t="shared" si="12"/>
        <v>11041.985956832606</v>
      </c>
      <c r="H107" s="64">
        <f t="shared" si="15"/>
        <v>21418.133523301698</v>
      </c>
      <c r="I107" s="64">
        <f t="shared" si="13"/>
        <v>2977534.7847364279</v>
      </c>
      <c r="J107" s="64">
        <f>SUM($H$18:$H107)</f>
        <v>2185664.5379485143</v>
      </c>
    </row>
    <row r="108" spans="1:10">
      <c r="A108" s="22">
        <f>IF(Values_Entered,A107+1,"")</f>
        <v>91</v>
      </c>
      <c r="B108" s="21">
        <f t="shared" si="8"/>
        <v>45721</v>
      </c>
      <c r="C108" s="64">
        <f t="shared" si="14"/>
        <v>2977534.7847364279</v>
      </c>
      <c r="D108" s="64">
        <f t="shared" si="9"/>
        <v>32460.119480134304</v>
      </c>
      <c r="E108" s="65">
        <f t="shared" si="10"/>
        <v>0</v>
      </c>
      <c r="F108" s="64">
        <f t="shared" si="11"/>
        <v>32460.119480134304</v>
      </c>
      <c r="G108" s="64">
        <f t="shared" si="12"/>
        <v>11121.120189523237</v>
      </c>
      <c r="H108" s="64">
        <f t="shared" si="15"/>
        <v>21338.999290611067</v>
      </c>
      <c r="I108" s="64">
        <f t="shared" si="13"/>
        <v>2966413.6645469046</v>
      </c>
      <c r="J108" s="64">
        <f>SUM($H$18:$H108)</f>
        <v>2207003.5372391255</v>
      </c>
    </row>
    <row r="109" spans="1:10">
      <c r="A109" s="22">
        <f>IF(Values_Entered,A108+1,"")</f>
        <v>92</v>
      </c>
      <c r="B109" s="21">
        <f t="shared" si="8"/>
        <v>45752</v>
      </c>
      <c r="C109" s="64">
        <f t="shared" si="14"/>
        <v>2966413.6645469046</v>
      </c>
      <c r="D109" s="64">
        <f t="shared" si="9"/>
        <v>32460.119480134304</v>
      </c>
      <c r="E109" s="65">
        <f t="shared" si="10"/>
        <v>0</v>
      </c>
      <c r="F109" s="64">
        <f t="shared" si="11"/>
        <v>32460.119480134304</v>
      </c>
      <c r="G109" s="64">
        <f t="shared" si="12"/>
        <v>11200.82155088149</v>
      </c>
      <c r="H109" s="64">
        <f t="shared" si="15"/>
        <v>21259.297929252814</v>
      </c>
      <c r="I109" s="64">
        <f t="shared" si="13"/>
        <v>2955212.8429960231</v>
      </c>
      <c r="J109" s="64">
        <f>SUM($H$18:$H109)</f>
        <v>2228262.8351683784</v>
      </c>
    </row>
    <row r="110" spans="1:10">
      <c r="A110" s="22">
        <f>IF(Values_Entered,A109+1,"")</f>
        <v>93</v>
      </c>
      <c r="B110" s="21">
        <f t="shared" si="8"/>
        <v>45782</v>
      </c>
      <c r="C110" s="64">
        <f t="shared" si="14"/>
        <v>2955212.8429960231</v>
      </c>
      <c r="D110" s="64">
        <f t="shared" si="9"/>
        <v>32460.119480134304</v>
      </c>
      <c r="E110" s="65">
        <f t="shared" si="10"/>
        <v>0</v>
      </c>
      <c r="F110" s="64">
        <f t="shared" si="11"/>
        <v>32460.119480134304</v>
      </c>
      <c r="G110" s="64">
        <f t="shared" si="12"/>
        <v>11281.094105329474</v>
      </c>
      <c r="H110" s="64">
        <f t="shared" si="15"/>
        <v>21179.025374804831</v>
      </c>
      <c r="I110" s="64">
        <f t="shared" si="13"/>
        <v>2943931.7488906938</v>
      </c>
      <c r="J110" s="64">
        <f>SUM($H$18:$H110)</f>
        <v>2249441.8605431831</v>
      </c>
    </row>
    <row r="111" spans="1:10">
      <c r="A111" s="22">
        <f>IF(Values_Entered,A110+1,"")</f>
        <v>94</v>
      </c>
      <c r="B111" s="21">
        <f t="shared" si="8"/>
        <v>45813</v>
      </c>
      <c r="C111" s="64">
        <f t="shared" si="14"/>
        <v>2943931.7488906938</v>
      </c>
      <c r="D111" s="64">
        <f t="shared" si="9"/>
        <v>32460.119480134304</v>
      </c>
      <c r="E111" s="65">
        <f t="shared" si="10"/>
        <v>0</v>
      </c>
      <c r="F111" s="64">
        <f t="shared" si="11"/>
        <v>32460.119480134304</v>
      </c>
      <c r="G111" s="64">
        <f t="shared" si="12"/>
        <v>11361.941946417668</v>
      </c>
      <c r="H111" s="64">
        <f t="shared" si="15"/>
        <v>21098.177533716636</v>
      </c>
      <c r="I111" s="64">
        <f t="shared" si="13"/>
        <v>2932569.8069442762</v>
      </c>
      <c r="J111" s="64">
        <f>SUM($H$18:$H111)</f>
        <v>2270540.0380768995</v>
      </c>
    </row>
    <row r="112" spans="1:10">
      <c r="A112" s="22">
        <f>IF(Values_Entered,A111+1,"")</f>
        <v>95</v>
      </c>
      <c r="B112" s="21">
        <f t="shared" si="8"/>
        <v>45843</v>
      </c>
      <c r="C112" s="64">
        <f t="shared" si="14"/>
        <v>2932569.8069442762</v>
      </c>
      <c r="D112" s="64">
        <f t="shared" si="9"/>
        <v>32460.119480134304</v>
      </c>
      <c r="E112" s="65">
        <f t="shared" si="10"/>
        <v>0</v>
      </c>
      <c r="F112" s="64">
        <f t="shared" si="11"/>
        <v>32460.119480134304</v>
      </c>
      <c r="G112" s="64">
        <f t="shared" si="12"/>
        <v>11443.369197033659</v>
      </c>
      <c r="H112" s="64">
        <f t="shared" si="15"/>
        <v>21016.750283100646</v>
      </c>
      <c r="I112" s="64">
        <f t="shared" si="13"/>
        <v>2921126.4377472424</v>
      </c>
      <c r="J112" s="64">
        <f>SUM($H$18:$H112)</f>
        <v>2291556.7883600001</v>
      </c>
    </row>
    <row r="113" spans="1:10">
      <c r="A113" s="22">
        <f>IF(Values_Entered,A112+1,"")</f>
        <v>96</v>
      </c>
      <c r="B113" s="21">
        <f t="shared" si="8"/>
        <v>45874</v>
      </c>
      <c r="C113" s="64">
        <f t="shared" si="14"/>
        <v>2921126.4377472424</v>
      </c>
      <c r="D113" s="64">
        <f t="shared" si="9"/>
        <v>32460.119480134304</v>
      </c>
      <c r="E113" s="65">
        <f t="shared" si="10"/>
        <v>0</v>
      </c>
      <c r="F113" s="64">
        <f t="shared" si="11"/>
        <v>32460.119480134304</v>
      </c>
      <c r="G113" s="64">
        <f t="shared" si="12"/>
        <v>11525.380009612403</v>
      </c>
      <c r="H113" s="64">
        <f t="shared" si="15"/>
        <v>20934.739470521901</v>
      </c>
      <c r="I113" s="64">
        <f t="shared" si="13"/>
        <v>2909601.0577376299</v>
      </c>
      <c r="J113" s="64">
        <f>SUM($H$18:$H113)</f>
        <v>2312491.527830522</v>
      </c>
    </row>
    <row r="114" spans="1:10">
      <c r="A114" s="22">
        <f>IF(Values_Entered,A113+1,"")</f>
        <v>97</v>
      </c>
      <c r="B114" s="21">
        <f t="shared" si="8"/>
        <v>45905</v>
      </c>
      <c r="C114" s="64">
        <f t="shared" si="14"/>
        <v>2909601.0577376299</v>
      </c>
      <c r="D114" s="64">
        <f t="shared" si="9"/>
        <v>32460.119480134304</v>
      </c>
      <c r="E114" s="65">
        <f t="shared" si="10"/>
        <v>0</v>
      </c>
      <c r="F114" s="64">
        <f t="shared" si="11"/>
        <v>32460.119480134304</v>
      </c>
      <c r="G114" s="64">
        <f t="shared" si="12"/>
        <v>11607.97856634796</v>
      </c>
      <c r="H114" s="64">
        <f t="shared" si="15"/>
        <v>20852.140913786345</v>
      </c>
      <c r="I114" s="64">
        <f t="shared" si="13"/>
        <v>2897993.0791712818</v>
      </c>
      <c r="J114" s="64">
        <f>SUM($H$18:$H114)</f>
        <v>2333343.6687443084</v>
      </c>
    </row>
    <row r="115" spans="1:10">
      <c r="A115" s="22">
        <f>IF(Values_Entered,A114+1,"")</f>
        <v>98</v>
      </c>
      <c r="B115" s="21">
        <f t="shared" si="8"/>
        <v>45935</v>
      </c>
      <c r="C115" s="64">
        <f t="shared" si="14"/>
        <v>2897993.0791712818</v>
      </c>
      <c r="D115" s="64">
        <f t="shared" si="9"/>
        <v>32460.119480134304</v>
      </c>
      <c r="E115" s="65">
        <f t="shared" si="10"/>
        <v>0</v>
      </c>
      <c r="F115" s="64">
        <f t="shared" si="11"/>
        <v>32460.119480134304</v>
      </c>
      <c r="G115" s="64">
        <f t="shared" si="12"/>
        <v>11691.169079406787</v>
      </c>
      <c r="H115" s="64">
        <f t="shared" si="15"/>
        <v>20768.950400727517</v>
      </c>
      <c r="I115" s="64">
        <f t="shared" si="13"/>
        <v>2886301.9100918751</v>
      </c>
      <c r="J115" s="64">
        <f>SUM($H$18:$H115)</f>
        <v>2354112.6191450357</v>
      </c>
    </row>
    <row r="116" spans="1:10">
      <c r="A116" s="22">
        <f>IF(Values_Entered,A115+1,"")</f>
        <v>99</v>
      </c>
      <c r="B116" s="21">
        <f t="shared" si="8"/>
        <v>45966</v>
      </c>
      <c r="C116" s="64">
        <f t="shared" si="14"/>
        <v>2886301.9100918751</v>
      </c>
      <c r="D116" s="64">
        <f t="shared" si="9"/>
        <v>32460.119480134304</v>
      </c>
      <c r="E116" s="65">
        <f t="shared" si="10"/>
        <v>0</v>
      </c>
      <c r="F116" s="64">
        <f t="shared" si="11"/>
        <v>32460.119480134304</v>
      </c>
      <c r="G116" s="64">
        <f t="shared" si="12"/>
        <v>11774.955791142536</v>
      </c>
      <c r="H116" s="64">
        <f t="shared" si="15"/>
        <v>20685.163688991768</v>
      </c>
      <c r="I116" s="64">
        <f t="shared" si="13"/>
        <v>2874526.9543007324</v>
      </c>
      <c r="J116" s="64">
        <f>SUM($H$18:$H116)</f>
        <v>2374797.7828340274</v>
      </c>
    </row>
    <row r="117" spans="1:10">
      <c r="A117" s="22">
        <f>IF(Values_Entered,A116+1,"")</f>
        <v>100</v>
      </c>
      <c r="B117" s="21">
        <f t="shared" si="8"/>
        <v>45996</v>
      </c>
      <c r="C117" s="64">
        <f t="shared" si="14"/>
        <v>2874526.9543007324</v>
      </c>
      <c r="D117" s="64">
        <f t="shared" si="9"/>
        <v>32460.119480134304</v>
      </c>
      <c r="E117" s="65">
        <f t="shared" si="10"/>
        <v>0</v>
      </c>
      <c r="F117" s="64">
        <f t="shared" si="11"/>
        <v>32460.119480134304</v>
      </c>
      <c r="G117" s="64">
        <f t="shared" si="12"/>
        <v>11859.342974312392</v>
      </c>
      <c r="H117" s="64">
        <f t="shared" si="15"/>
        <v>20600.776505821912</v>
      </c>
      <c r="I117" s="64">
        <f t="shared" si="13"/>
        <v>2862667.6113264197</v>
      </c>
      <c r="J117" s="64">
        <f>SUM($H$18:$H117)</f>
        <v>2395398.5593398493</v>
      </c>
    </row>
    <row r="118" spans="1:10">
      <c r="A118" s="22">
        <f>IF(Values_Entered,A117+1,"")</f>
        <v>101</v>
      </c>
      <c r="B118" s="21">
        <f t="shared" si="8"/>
        <v>46027</v>
      </c>
      <c r="C118" s="64">
        <f t="shared" si="14"/>
        <v>2862667.6113264197</v>
      </c>
      <c r="D118" s="64">
        <f t="shared" si="9"/>
        <v>32460.119480134304</v>
      </c>
      <c r="E118" s="65">
        <f t="shared" si="10"/>
        <v>0</v>
      </c>
      <c r="F118" s="64">
        <f t="shared" si="11"/>
        <v>32460.119480134304</v>
      </c>
      <c r="G118" s="64">
        <f t="shared" si="12"/>
        <v>11944.334932294965</v>
      </c>
      <c r="H118" s="64">
        <f t="shared" si="15"/>
        <v>20515.784547839339</v>
      </c>
      <c r="I118" s="64">
        <f t="shared" si="13"/>
        <v>2850723.2763941246</v>
      </c>
      <c r="J118" s="64">
        <f>SUM($H$18:$H118)</f>
        <v>2415914.3438876886</v>
      </c>
    </row>
    <row r="119" spans="1:10">
      <c r="A119" s="22">
        <f>IF(Values_Entered,A118+1,"")</f>
        <v>102</v>
      </c>
      <c r="B119" s="21">
        <f t="shared" si="8"/>
        <v>46058</v>
      </c>
      <c r="C119" s="64">
        <f t="shared" si="14"/>
        <v>2850723.2763941246</v>
      </c>
      <c r="D119" s="64">
        <f t="shared" si="9"/>
        <v>32460.119480134304</v>
      </c>
      <c r="E119" s="65">
        <f t="shared" si="10"/>
        <v>0</v>
      </c>
      <c r="F119" s="64">
        <f t="shared" si="11"/>
        <v>32460.119480134304</v>
      </c>
      <c r="G119" s="64">
        <f t="shared" si="12"/>
        <v>12029.935999309746</v>
      </c>
      <c r="H119" s="64">
        <f t="shared" si="15"/>
        <v>20430.183480824559</v>
      </c>
      <c r="I119" s="64">
        <f t="shared" si="13"/>
        <v>2838693.340394815</v>
      </c>
      <c r="J119" s="64">
        <f>SUM($H$18:$H119)</f>
        <v>2436344.5273685129</v>
      </c>
    </row>
    <row r="120" spans="1:10">
      <c r="A120" s="22">
        <f>IF(Values_Entered,A119+1,"")</f>
        <v>103</v>
      </c>
      <c r="B120" s="21">
        <f t="shared" si="8"/>
        <v>46086</v>
      </c>
      <c r="C120" s="64">
        <f t="shared" si="14"/>
        <v>2838693.340394815</v>
      </c>
      <c r="D120" s="64">
        <f t="shared" si="9"/>
        <v>32460.119480134304</v>
      </c>
      <c r="E120" s="65">
        <f t="shared" si="10"/>
        <v>0</v>
      </c>
      <c r="F120" s="64">
        <f t="shared" si="11"/>
        <v>32460.119480134304</v>
      </c>
      <c r="G120" s="64">
        <f t="shared" si="12"/>
        <v>12116.150540638133</v>
      </c>
      <c r="H120" s="64">
        <f t="shared" si="15"/>
        <v>20343.968939496172</v>
      </c>
      <c r="I120" s="64">
        <f t="shared" si="13"/>
        <v>2826577.1898541767</v>
      </c>
      <c r="J120" s="64">
        <f>SUM($H$18:$H120)</f>
        <v>2456688.4963080091</v>
      </c>
    </row>
    <row r="121" spans="1:10">
      <c r="A121" s="22">
        <f>IF(Values_Entered,A120+1,"")</f>
        <v>104</v>
      </c>
      <c r="B121" s="21">
        <f t="shared" si="8"/>
        <v>46117</v>
      </c>
      <c r="C121" s="64">
        <f t="shared" si="14"/>
        <v>2826577.1898541767</v>
      </c>
      <c r="D121" s="64">
        <f t="shared" si="9"/>
        <v>32460.119480134304</v>
      </c>
      <c r="E121" s="65">
        <f t="shared" si="10"/>
        <v>0</v>
      </c>
      <c r="F121" s="64">
        <f t="shared" si="11"/>
        <v>32460.119480134304</v>
      </c>
      <c r="G121" s="64">
        <f t="shared" si="12"/>
        <v>12202.98295284604</v>
      </c>
      <c r="H121" s="64">
        <f t="shared" si="15"/>
        <v>20257.136527288265</v>
      </c>
      <c r="I121" s="64">
        <f t="shared" si="13"/>
        <v>2814374.2069013305</v>
      </c>
      <c r="J121" s="64">
        <f>SUM($H$18:$H121)</f>
        <v>2476945.6328352974</v>
      </c>
    </row>
    <row r="122" spans="1:10">
      <c r="A122" s="22">
        <f>IF(Values_Entered,A121+1,"")</f>
        <v>105</v>
      </c>
      <c r="B122" s="21">
        <f t="shared" si="8"/>
        <v>46147</v>
      </c>
      <c r="C122" s="64">
        <f t="shared" si="14"/>
        <v>2814374.2069013305</v>
      </c>
      <c r="D122" s="64">
        <f t="shared" si="9"/>
        <v>32460.119480134304</v>
      </c>
      <c r="E122" s="65">
        <f t="shared" si="10"/>
        <v>0</v>
      </c>
      <c r="F122" s="64">
        <f t="shared" si="11"/>
        <v>32460.119480134304</v>
      </c>
      <c r="G122" s="64">
        <f t="shared" si="12"/>
        <v>12290.437664008103</v>
      </c>
      <c r="H122" s="64">
        <f t="shared" si="15"/>
        <v>20169.681816126202</v>
      </c>
      <c r="I122" s="64">
        <f t="shared" si="13"/>
        <v>2802083.7692373223</v>
      </c>
      <c r="J122" s="64">
        <f>SUM($H$18:$H122)</f>
        <v>2497115.3146514236</v>
      </c>
    </row>
    <row r="123" spans="1:10">
      <c r="A123" s="22">
        <f>IF(Values_Entered,A122+1,"")</f>
        <v>106</v>
      </c>
      <c r="B123" s="21">
        <f t="shared" si="8"/>
        <v>46178</v>
      </c>
      <c r="C123" s="64">
        <f t="shared" si="14"/>
        <v>2802083.7692373223</v>
      </c>
      <c r="D123" s="64">
        <f t="shared" si="9"/>
        <v>32460.119480134304</v>
      </c>
      <c r="E123" s="65">
        <f t="shared" si="10"/>
        <v>0</v>
      </c>
      <c r="F123" s="64">
        <f t="shared" si="11"/>
        <v>32460.119480134304</v>
      </c>
      <c r="G123" s="64">
        <f t="shared" si="12"/>
        <v>12378.519133933496</v>
      </c>
      <c r="H123" s="64">
        <f t="shared" si="15"/>
        <v>20081.600346200808</v>
      </c>
      <c r="I123" s="64">
        <f t="shared" si="13"/>
        <v>2789705.2501033889</v>
      </c>
      <c r="J123" s="64">
        <f>SUM($H$18:$H123)</f>
        <v>2517196.9149976242</v>
      </c>
    </row>
    <row r="124" spans="1:10">
      <c r="A124" s="22">
        <f>IF(Values_Entered,A123+1,"")</f>
        <v>107</v>
      </c>
      <c r="B124" s="21">
        <f t="shared" si="8"/>
        <v>46208</v>
      </c>
      <c r="C124" s="64">
        <f t="shared" si="14"/>
        <v>2789705.2501033889</v>
      </c>
      <c r="D124" s="64">
        <f t="shared" si="9"/>
        <v>32460.119480134304</v>
      </c>
      <c r="E124" s="65">
        <f t="shared" si="10"/>
        <v>0</v>
      </c>
      <c r="F124" s="64">
        <f t="shared" si="11"/>
        <v>32460.119480134304</v>
      </c>
      <c r="G124" s="64">
        <f t="shared" si="12"/>
        <v>12467.231854393351</v>
      </c>
      <c r="H124" s="64">
        <f t="shared" si="15"/>
        <v>19992.887625740954</v>
      </c>
      <c r="I124" s="64">
        <f t="shared" si="13"/>
        <v>2777238.0182489958</v>
      </c>
      <c r="J124" s="64">
        <f>SUM($H$18:$H124)</f>
        <v>2537189.8026233651</v>
      </c>
    </row>
    <row r="125" spans="1:10">
      <c r="A125" s="22">
        <f>IF(Values_Entered,A124+1,"")</f>
        <v>108</v>
      </c>
      <c r="B125" s="21">
        <f t="shared" si="8"/>
        <v>46239</v>
      </c>
      <c r="C125" s="64">
        <f t="shared" si="14"/>
        <v>2777238.0182489958</v>
      </c>
      <c r="D125" s="64">
        <f t="shared" si="9"/>
        <v>32460.119480134304</v>
      </c>
      <c r="E125" s="65">
        <f t="shared" si="10"/>
        <v>0</v>
      </c>
      <c r="F125" s="64">
        <f t="shared" si="11"/>
        <v>32460.119480134304</v>
      </c>
      <c r="G125" s="64">
        <f t="shared" si="12"/>
        <v>12556.580349349839</v>
      </c>
      <c r="H125" s="64">
        <f t="shared" si="15"/>
        <v>19903.539130784466</v>
      </c>
      <c r="I125" s="64">
        <f t="shared" si="13"/>
        <v>2764681.4378996459</v>
      </c>
      <c r="J125" s="64">
        <f>SUM($H$18:$H125)</f>
        <v>2557093.3417541496</v>
      </c>
    </row>
    <row r="126" spans="1:10">
      <c r="A126" s="22">
        <f>IF(Values_Entered,A125+1,"")</f>
        <v>109</v>
      </c>
      <c r="B126" s="21">
        <f t="shared" si="8"/>
        <v>46270</v>
      </c>
      <c r="C126" s="64">
        <f t="shared" si="14"/>
        <v>2764681.4378996459</v>
      </c>
      <c r="D126" s="64">
        <f t="shared" si="9"/>
        <v>32460.119480134304</v>
      </c>
      <c r="E126" s="65">
        <f t="shared" si="10"/>
        <v>0</v>
      </c>
      <c r="F126" s="64">
        <f t="shared" si="11"/>
        <v>32460.119480134304</v>
      </c>
      <c r="G126" s="64">
        <f t="shared" si="12"/>
        <v>12646.569175186843</v>
      </c>
      <c r="H126" s="64">
        <f t="shared" si="15"/>
        <v>19813.550304947461</v>
      </c>
      <c r="I126" s="64">
        <f t="shared" si="13"/>
        <v>2752034.8687244589</v>
      </c>
      <c r="J126" s="64">
        <f>SUM($H$18:$H126)</f>
        <v>2576906.8920590971</v>
      </c>
    </row>
    <row r="127" spans="1:10">
      <c r="A127" s="22">
        <f>IF(Values_Entered,A126+1,"")</f>
        <v>110</v>
      </c>
      <c r="B127" s="21">
        <f t="shared" si="8"/>
        <v>46300</v>
      </c>
      <c r="C127" s="64">
        <f t="shared" si="14"/>
        <v>2752034.8687244589</v>
      </c>
      <c r="D127" s="64">
        <f t="shared" si="9"/>
        <v>32460.119480134304</v>
      </c>
      <c r="E127" s="65">
        <f t="shared" si="10"/>
        <v>0</v>
      </c>
      <c r="F127" s="64">
        <f t="shared" si="11"/>
        <v>32460.119480134304</v>
      </c>
      <c r="G127" s="64">
        <f t="shared" si="12"/>
        <v>12737.202920942349</v>
      </c>
      <c r="H127" s="64">
        <f t="shared" si="15"/>
        <v>19722.916559191955</v>
      </c>
      <c r="I127" s="64">
        <f t="shared" si="13"/>
        <v>2739297.6658035163</v>
      </c>
      <c r="J127" s="64">
        <f>SUM($H$18:$H127)</f>
        <v>2596629.808618289</v>
      </c>
    </row>
    <row r="128" spans="1:10">
      <c r="A128" s="22">
        <f>IF(Values_Entered,A127+1,"")</f>
        <v>111</v>
      </c>
      <c r="B128" s="21">
        <f t="shared" si="8"/>
        <v>46331</v>
      </c>
      <c r="C128" s="64">
        <f t="shared" si="14"/>
        <v>2739297.6658035163</v>
      </c>
      <c r="D128" s="64">
        <f t="shared" si="9"/>
        <v>32460.119480134304</v>
      </c>
      <c r="E128" s="65">
        <f t="shared" si="10"/>
        <v>0</v>
      </c>
      <c r="F128" s="64">
        <f t="shared" si="11"/>
        <v>32460.119480134304</v>
      </c>
      <c r="G128" s="64">
        <f t="shared" si="12"/>
        <v>12828.486208542439</v>
      </c>
      <c r="H128" s="64">
        <f t="shared" si="15"/>
        <v>19631.633271591865</v>
      </c>
      <c r="I128" s="64">
        <f t="shared" si="13"/>
        <v>2726469.179594974</v>
      </c>
      <c r="J128" s="64">
        <f>SUM($H$18:$H128)</f>
        <v>2616261.4418898807</v>
      </c>
    </row>
    <row r="129" spans="1:10">
      <c r="A129" s="22">
        <f>IF(Values_Entered,A128+1,"")</f>
        <v>112</v>
      </c>
      <c r="B129" s="21">
        <f t="shared" si="8"/>
        <v>46361</v>
      </c>
      <c r="C129" s="64">
        <f t="shared" si="14"/>
        <v>2726469.179594974</v>
      </c>
      <c r="D129" s="64">
        <f t="shared" si="9"/>
        <v>32460.119480134304</v>
      </c>
      <c r="E129" s="65">
        <f t="shared" si="10"/>
        <v>0</v>
      </c>
      <c r="F129" s="64">
        <f t="shared" si="11"/>
        <v>32460.119480134304</v>
      </c>
      <c r="G129" s="64">
        <f t="shared" si="12"/>
        <v>12920.423693036992</v>
      </c>
      <c r="H129" s="64">
        <f t="shared" si="15"/>
        <v>19539.695787097313</v>
      </c>
      <c r="I129" s="64">
        <f t="shared" si="13"/>
        <v>2713548.7559019369</v>
      </c>
      <c r="J129" s="64">
        <f>SUM($H$18:$H129)</f>
        <v>2635801.137676978</v>
      </c>
    </row>
    <row r="130" spans="1:10">
      <c r="A130" s="22">
        <f>IF(Values_Entered,A129+1,"")</f>
        <v>113</v>
      </c>
      <c r="B130" s="21">
        <f t="shared" si="8"/>
        <v>46392</v>
      </c>
      <c r="C130" s="64">
        <f t="shared" si="14"/>
        <v>2713548.7559019369</v>
      </c>
      <c r="D130" s="64">
        <f t="shared" si="9"/>
        <v>32460.119480134304</v>
      </c>
      <c r="E130" s="65">
        <f t="shared" si="10"/>
        <v>0</v>
      </c>
      <c r="F130" s="64">
        <f t="shared" si="11"/>
        <v>32460.119480134304</v>
      </c>
      <c r="G130" s="64">
        <f t="shared" si="12"/>
        <v>13013.020062837091</v>
      </c>
      <c r="H130" s="64">
        <f t="shared" si="15"/>
        <v>19447.099417297213</v>
      </c>
      <c r="I130" s="64">
        <f t="shared" si="13"/>
        <v>2700535.7358390996</v>
      </c>
      <c r="J130" s="64">
        <f>SUM($H$18:$H130)</f>
        <v>2655248.2370942752</v>
      </c>
    </row>
    <row r="131" spans="1:10">
      <c r="A131" s="22">
        <f>IF(Values_Entered,A130+1,"")</f>
        <v>114</v>
      </c>
      <c r="B131" s="21">
        <f t="shared" si="8"/>
        <v>46423</v>
      </c>
      <c r="C131" s="64">
        <f t="shared" si="14"/>
        <v>2700535.7358390996</v>
      </c>
      <c r="D131" s="64">
        <f t="shared" si="9"/>
        <v>32460.119480134304</v>
      </c>
      <c r="E131" s="65">
        <f t="shared" si="10"/>
        <v>0</v>
      </c>
      <c r="F131" s="64">
        <f t="shared" si="11"/>
        <v>32460.119480134304</v>
      </c>
      <c r="G131" s="64">
        <f t="shared" si="12"/>
        <v>13106.280039954094</v>
      </c>
      <c r="H131" s="64">
        <f t="shared" si="15"/>
        <v>19353.839440180211</v>
      </c>
      <c r="I131" s="64">
        <f t="shared" si="13"/>
        <v>2687429.4557991456</v>
      </c>
      <c r="J131" s="64">
        <f>SUM($H$18:$H131)</f>
        <v>2674602.0765344552</v>
      </c>
    </row>
    <row r="132" spans="1:10">
      <c r="A132" s="22">
        <f>IF(Values_Entered,A131+1,"")</f>
        <v>115</v>
      </c>
      <c r="B132" s="21">
        <f t="shared" si="8"/>
        <v>46451</v>
      </c>
      <c r="C132" s="64">
        <f t="shared" si="14"/>
        <v>2687429.4557991456</v>
      </c>
      <c r="D132" s="64">
        <f t="shared" si="9"/>
        <v>32460.119480134304</v>
      </c>
      <c r="E132" s="65">
        <f t="shared" si="10"/>
        <v>0</v>
      </c>
      <c r="F132" s="64">
        <f t="shared" si="11"/>
        <v>32460.119480134304</v>
      </c>
      <c r="G132" s="64">
        <f t="shared" si="12"/>
        <v>13200.20838024043</v>
      </c>
      <c r="H132" s="64">
        <f t="shared" si="15"/>
        <v>19259.911099893874</v>
      </c>
      <c r="I132" s="64">
        <f t="shared" si="13"/>
        <v>2674229.2474189051</v>
      </c>
      <c r="J132" s="64">
        <f>SUM($H$18:$H132)</f>
        <v>2693861.9876343491</v>
      </c>
    </row>
    <row r="133" spans="1:10">
      <c r="A133" s="22">
        <f>IF(Values_Entered,A132+1,"")</f>
        <v>116</v>
      </c>
      <c r="B133" s="21">
        <f t="shared" si="8"/>
        <v>46482</v>
      </c>
      <c r="C133" s="64">
        <f t="shared" si="14"/>
        <v>2674229.2474189051</v>
      </c>
      <c r="D133" s="64">
        <f t="shared" si="9"/>
        <v>32460.119480134304</v>
      </c>
      <c r="E133" s="65">
        <f t="shared" si="10"/>
        <v>0</v>
      </c>
      <c r="F133" s="64">
        <f t="shared" si="11"/>
        <v>32460.119480134304</v>
      </c>
      <c r="G133" s="64">
        <f t="shared" si="12"/>
        <v>13294.809873632152</v>
      </c>
      <c r="H133" s="64">
        <f t="shared" si="15"/>
        <v>19165.309606502153</v>
      </c>
      <c r="I133" s="64">
        <f t="shared" si="13"/>
        <v>2660934.437545273</v>
      </c>
      <c r="J133" s="64">
        <f>SUM($H$18:$H133)</f>
        <v>2713027.2972408514</v>
      </c>
    </row>
    <row r="134" spans="1:10">
      <c r="A134" s="22">
        <f>IF(Values_Entered,A133+1,"")</f>
        <v>117</v>
      </c>
      <c r="B134" s="21">
        <f t="shared" si="8"/>
        <v>46512</v>
      </c>
      <c r="C134" s="64">
        <f t="shared" si="14"/>
        <v>2660934.437545273</v>
      </c>
      <c r="D134" s="64">
        <f t="shared" si="9"/>
        <v>32460.119480134304</v>
      </c>
      <c r="E134" s="65">
        <f t="shared" si="10"/>
        <v>0</v>
      </c>
      <c r="F134" s="64">
        <f t="shared" si="11"/>
        <v>32460.119480134304</v>
      </c>
      <c r="G134" s="64">
        <f t="shared" si="12"/>
        <v>13390.089344393182</v>
      </c>
      <c r="H134" s="64">
        <f t="shared" si="15"/>
        <v>19070.030135741123</v>
      </c>
      <c r="I134" s="64">
        <f t="shared" si="13"/>
        <v>2647544.34820088</v>
      </c>
      <c r="J134" s="64">
        <f>SUM($H$18:$H134)</f>
        <v>2732097.3273765924</v>
      </c>
    </row>
    <row r="135" spans="1:10">
      <c r="A135" s="22">
        <f>IF(Values_Entered,A134+1,"")</f>
        <v>118</v>
      </c>
      <c r="B135" s="21">
        <f t="shared" si="8"/>
        <v>46543</v>
      </c>
      <c r="C135" s="64">
        <f t="shared" si="14"/>
        <v>2647544.34820088</v>
      </c>
      <c r="D135" s="64">
        <f t="shared" si="9"/>
        <v>32460.119480134304</v>
      </c>
      <c r="E135" s="65">
        <f t="shared" si="10"/>
        <v>0</v>
      </c>
      <c r="F135" s="64">
        <f t="shared" si="11"/>
        <v>32460.119480134304</v>
      </c>
      <c r="G135" s="64">
        <f t="shared" si="12"/>
        <v>13486.051651361333</v>
      </c>
      <c r="H135" s="64">
        <f t="shared" si="15"/>
        <v>18974.067828772972</v>
      </c>
      <c r="I135" s="64">
        <f t="shared" si="13"/>
        <v>2634058.2965495186</v>
      </c>
      <c r="J135" s="64">
        <f>SUM($H$18:$H135)</f>
        <v>2751071.3952053655</v>
      </c>
    </row>
    <row r="136" spans="1:10">
      <c r="A136" s="22">
        <f>IF(Values_Entered,A135+1,"")</f>
        <v>119</v>
      </c>
      <c r="B136" s="21">
        <f t="shared" si="8"/>
        <v>46573</v>
      </c>
      <c r="C136" s="64">
        <f t="shared" si="14"/>
        <v>2634058.2965495186</v>
      </c>
      <c r="D136" s="64">
        <f t="shared" si="9"/>
        <v>32460.119480134304</v>
      </c>
      <c r="E136" s="65">
        <f t="shared" si="10"/>
        <v>0</v>
      </c>
      <c r="F136" s="64">
        <f t="shared" si="11"/>
        <v>32460.119480134304</v>
      </c>
      <c r="G136" s="64">
        <f t="shared" si="12"/>
        <v>13582.701688196088</v>
      </c>
      <c r="H136" s="64">
        <f t="shared" si="15"/>
        <v>18877.417791938216</v>
      </c>
      <c r="I136" s="64">
        <f t="shared" si="13"/>
        <v>2620475.5948613225</v>
      </c>
      <c r="J136" s="64">
        <f>SUM($H$18:$H136)</f>
        <v>2769948.8129973039</v>
      </c>
    </row>
    <row r="137" spans="1:10">
      <c r="A137" s="22">
        <f>IF(Values_Entered,A136+1,"")</f>
        <v>120</v>
      </c>
      <c r="B137" s="21">
        <f t="shared" si="8"/>
        <v>46604</v>
      </c>
      <c r="C137" s="64">
        <f t="shared" si="14"/>
        <v>2620475.5948613225</v>
      </c>
      <c r="D137" s="64">
        <f t="shared" si="9"/>
        <v>32460.119480134304</v>
      </c>
      <c r="E137" s="65">
        <f t="shared" si="10"/>
        <v>0</v>
      </c>
      <c r="F137" s="64">
        <f t="shared" si="11"/>
        <v>32460.119480134304</v>
      </c>
      <c r="G137" s="64">
        <f t="shared" si="12"/>
        <v>13680.044383628163</v>
      </c>
      <c r="H137" s="64">
        <f t="shared" si="15"/>
        <v>18780.075096506142</v>
      </c>
      <c r="I137" s="64">
        <f t="shared" si="13"/>
        <v>2606795.5504776943</v>
      </c>
      <c r="J137" s="64">
        <f>SUM($H$18:$H137)</f>
        <v>2788728.8880938101</v>
      </c>
    </row>
    <row r="138" spans="1:10">
      <c r="A138" s="22">
        <f>IF(Values_Entered,A137+1,"")</f>
        <v>121</v>
      </c>
      <c r="B138" s="21">
        <f t="shared" si="8"/>
        <v>46635</v>
      </c>
      <c r="C138" s="64">
        <f t="shared" si="14"/>
        <v>2606795.5504776943</v>
      </c>
      <c r="D138" s="64">
        <f t="shared" si="9"/>
        <v>32460.119480134304</v>
      </c>
      <c r="E138" s="65">
        <f t="shared" si="10"/>
        <v>0</v>
      </c>
      <c r="F138" s="64">
        <f t="shared" si="11"/>
        <v>32460.119480134304</v>
      </c>
      <c r="G138" s="64">
        <f t="shared" si="12"/>
        <v>13778.084701710832</v>
      </c>
      <c r="H138" s="64">
        <f t="shared" si="15"/>
        <v>18682.034778423473</v>
      </c>
      <c r="I138" s="64">
        <f t="shared" si="13"/>
        <v>2593017.4657759834</v>
      </c>
      <c r="J138" s="64">
        <f>SUM($H$18:$H138)</f>
        <v>2807410.9228722337</v>
      </c>
    </row>
    <row r="139" spans="1:10">
      <c r="A139" s="22">
        <f>IF(Values_Entered,A138+1,"")</f>
        <v>122</v>
      </c>
      <c r="B139" s="21">
        <f t="shared" si="8"/>
        <v>46665</v>
      </c>
      <c r="C139" s="64">
        <f t="shared" si="14"/>
        <v>2593017.4657759834</v>
      </c>
      <c r="D139" s="64">
        <f t="shared" si="9"/>
        <v>32460.119480134304</v>
      </c>
      <c r="E139" s="65">
        <f t="shared" si="10"/>
        <v>0</v>
      </c>
      <c r="F139" s="64">
        <f t="shared" si="11"/>
        <v>32460.119480134304</v>
      </c>
      <c r="G139" s="64">
        <f t="shared" si="12"/>
        <v>13876.827642073091</v>
      </c>
      <c r="H139" s="64">
        <f t="shared" si="15"/>
        <v>18583.291838061214</v>
      </c>
      <c r="I139" s="64">
        <f t="shared" si="13"/>
        <v>2579140.6381339105</v>
      </c>
      <c r="J139" s="64">
        <f>SUM($H$18:$H139)</f>
        <v>2825994.2147102947</v>
      </c>
    </row>
    <row r="140" spans="1:10">
      <c r="A140" s="22">
        <f>IF(Values_Entered,A139+1,"")</f>
        <v>123</v>
      </c>
      <c r="B140" s="21">
        <f t="shared" si="8"/>
        <v>46696</v>
      </c>
      <c r="C140" s="64">
        <f t="shared" si="14"/>
        <v>2579140.6381339105</v>
      </c>
      <c r="D140" s="64">
        <f t="shared" si="9"/>
        <v>32460.119480134304</v>
      </c>
      <c r="E140" s="65">
        <f t="shared" si="10"/>
        <v>0</v>
      </c>
      <c r="F140" s="64">
        <f t="shared" si="11"/>
        <v>32460.119480134304</v>
      </c>
      <c r="G140" s="64">
        <f t="shared" si="12"/>
        <v>13976.278240174615</v>
      </c>
      <c r="H140" s="64">
        <f t="shared" si="15"/>
        <v>18483.841239959689</v>
      </c>
      <c r="I140" s="64">
        <f t="shared" si="13"/>
        <v>2565164.359893736</v>
      </c>
      <c r="J140" s="64">
        <f>SUM($H$18:$H140)</f>
        <v>2844478.0559502542</v>
      </c>
    </row>
    <row r="141" spans="1:10">
      <c r="A141" s="22">
        <f>IF(Values_Entered,A140+1,"")</f>
        <v>124</v>
      </c>
      <c r="B141" s="21">
        <f t="shared" si="8"/>
        <v>46726</v>
      </c>
      <c r="C141" s="64">
        <f t="shared" si="14"/>
        <v>2565164.359893736</v>
      </c>
      <c r="D141" s="64">
        <f t="shared" si="9"/>
        <v>32460.119480134304</v>
      </c>
      <c r="E141" s="65">
        <f t="shared" si="10"/>
        <v>0</v>
      </c>
      <c r="F141" s="64">
        <f t="shared" si="11"/>
        <v>32460.119480134304</v>
      </c>
      <c r="G141" s="64">
        <f t="shared" si="12"/>
        <v>14076.441567562531</v>
      </c>
      <c r="H141" s="64">
        <f t="shared" si="15"/>
        <v>18383.677912571773</v>
      </c>
      <c r="I141" s="64">
        <f t="shared" si="13"/>
        <v>2551087.9183261734</v>
      </c>
      <c r="J141" s="64">
        <f>SUM($H$18:$H141)</f>
        <v>2862861.7338628261</v>
      </c>
    </row>
    <row r="142" spans="1:10">
      <c r="A142" s="22">
        <f>IF(Values_Entered,A141+1,"")</f>
        <v>125</v>
      </c>
      <c r="B142" s="21">
        <f t="shared" si="8"/>
        <v>46757</v>
      </c>
      <c r="C142" s="64">
        <f t="shared" si="14"/>
        <v>2551087.9183261734</v>
      </c>
      <c r="D142" s="64">
        <f t="shared" si="9"/>
        <v>32460.119480134304</v>
      </c>
      <c r="E142" s="65">
        <f t="shared" si="10"/>
        <v>0</v>
      </c>
      <c r="F142" s="64">
        <f t="shared" si="11"/>
        <v>32460.119480134304</v>
      </c>
      <c r="G142" s="64">
        <f t="shared" si="12"/>
        <v>14177.322732130062</v>
      </c>
      <c r="H142" s="64">
        <f t="shared" si="15"/>
        <v>18282.796748004243</v>
      </c>
      <c r="I142" s="64">
        <f t="shared" si="13"/>
        <v>2536910.5955940434</v>
      </c>
      <c r="J142" s="64">
        <f>SUM($H$18:$H142)</f>
        <v>2881144.5306108305</v>
      </c>
    </row>
    <row r="143" spans="1:10">
      <c r="A143" s="22">
        <f>IF(Values_Entered,A142+1,"")</f>
        <v>126</v>
      </c>
      <c r="B143" s="21">
        <f t="shared" si="8"/>
        <v>46788</v>
      </c>
      <c r="C143" s="64">
        <f t="shared" si="14"/>
        <v>2536910.5955940434</v>
      </c>
      <c r="D143" s="64">
        <f t="shared" si="9"/>
        <v>32460.119480134304</v>
      </c>
      <c r="E143" s="65">
        <f t="shared" si="10"/>
        <v>0</v>
      </c>
      <c r="F143" s="64">
        <f t="shared" si="11"/>
        <v>32460.119480134304</v>
      </c>
      <c r="G143" s="64">
        <f t="shared" si="12"/>
        <v>14278.926878376995</v>
      </c>
      <c r="H143" s="64">
        <f t="shared" si="15"/>
        <v>18181.19260175731</v>
      </c>
      <c r="I143" s="64">
        <f t="shared" si="13"/>
        <v>2522631.6687156665</v>
      </c>
      <c r="J143" s="64">
        <f>SUM($H$18:$H143)</f>
        <v>2899325.7232125876</v>
      </c>
    </row>
    <row r="144" spans="1:10">
      <c r="A144" s="22">
        <f>IF(Values_Entered,A143+1,"")</f>
        <v>127</v>
      </c>
      <c r="B144" s="21">
        <f t="shared" si="8"/>
        <v>46817</v>
      </c>
      <c r="C144" s="64">
        <f t="shared" si="14"/>
        <v>2522631.6687156665</v>
      </c>
      <c r="D144" s="64">
        <f t="shared" si="9"/>
        <v>32460.119480134304</v>
      </c>
      <c r="E144" s="65">
        <f t="shared" si="10"/>
        <v>0</v>
      </c>
      <c r="F144" s="64">
        <f t="shared" si="11"/>
        <v>32460.119480134304</v>
      </c>
      <c r="G144" s="64">
        <f t="shared" si="12"/>
        <v>14381.259187672029</v>
      </c>
      <c r="H144" s="64">
        <f t="shared" si="15"/>
        <v>18078.860292462276</v>
      </c>
      <c r="I144" s="64">
        <f t="shared" si="13"/>
        <v>2508250.4095279947</v>
      </c>
      <c r="J144" s="64">
        <f>SUM($H$18:$H144)</f>
        <v>2917404.5835050498</v>
      </c>
    </row>
    <row r="145" spans="1:10">
      <c r="A145" s="22">
        <f>IF(Values_Entered,A144+1,"")</f>
        <v>128</v>
      </c>
      <c r="B145" s="21">
        <f t="shared" si="8"/>
        <v>46848</v>
      </c>
      <c r="C145" s="64">
        <f t="shared" si="14"/>
        <v>2508250.4095279947</v>
      </c>
      <c r="D145" s="64">
        <f t="shared" si="9"/>
        <v>32460.119480134304</v>
      </c>
      <c r="E145" s="65">
        <f t="shared" si="10"/>
        <v>0</v>
      </c>
      <c r="F145" s="64">
        <f t="shared" si="11"/>
        <v>32460.119480134304</v>
      </c>
      <c r="G145" s="64">
        <f t="shared" si="12"/>
        <v>14484.324878517011</v>
      </c>
      <c r="H145" s="64">
        <f t="shared" si="15"/>
        <v>17975.794601617294</v>
      </c>
      <c r="I145" s="64">
        <f t="shared" si="13"/>
        <v>2493766.0846494776</v>
      </c>
      <c r="J145" s="64">
        <f>SUM($H$18:$H145)</f>
        <v>2935380.3781066672</v>
      </c>
    </row>
    <row r="146" spans="1:10">
      <c r="A146" s="22">
        <f>IF(Values_Entered,A145+1,"")</f>
        <v>129</v>
      </c>
      <c r="B146" s="21">
        <f t="shared" ref="B146:B209" si="16">IF(Pay_Num&lt;&gt;"",DATE(YEAR(Loan_Start),MONTH(Loan_Start)+(Pay_Num)*12/Num_Pmt_Per_Year,DAY(Loan_Start)),"")</f>
        <v>46878</v>
      </c>
      <c r="C146" s="64">
        <f t="shared" si="14"/>
        <v>2493766.0846494776</v>
      </c>
      <c r="D146" s="64">
        <f t="shared" ref="D146:D209" si="17">IF(Pay_Num&lt;&gt;"",Scheduled_Monthly_Payment,"")</f>
        <v>32460.119480134304</v>
      </c>
      <c r="E146" s="65">
        <f t="shared" ref="E146:E209" si="18">IF(AND(Pay_Num&lt;&gt;"",Sched_Pay+Scheduled_Extra_Payments&lt;Beg_Bal),Scheduled_Extra_Payments,IF(AND(Pay_Num&lt;&gt;"",Beg_Bal-Sched_Pay&gt;0),Beg_Bal-Sched_Pay,IF(Pay_Num&lt;&gt;"",0,"")))</f>
        <v>0</v>
      </c>
      <c r="F146" s="64">
        <f t="shared" ref="F146:F209" si="19">IF(AND(Pay_Num&lt;&gt;"",Sched_Pay+Extra_Pay&lt;Beg_Bal),Sched_Pay+Extra_Pay,IF(Pay_Num&lt;&gt;"",Beg_Bal,""))</f>
        <v>32460.119480134304</v>
      </c>
      <c r="G146" s="64">
        <f t="shared" ref="G146:G209" si="20">IF(Pay_Num&lt;&gt;"",Total_Pay-Int,"")</f>
        <v>14588.12920681305</v>
      </c>
      <c r="H146" s="64">
        <f t="shared" si="15"/>
        <v>17871.990273321255</v>
      </c>
      <c r="I146" s="64">
        <f t="shared" ref="I146:I209" si="21">IF(AND(Pay_Num&lt;&gt;"",Sched_Pay+Extra_Pay&lt;Beg_Bal),Beg_Bal-Princ,IF(Pay_Num&lt;&gt;"",0,""))</f>
        <v>2479177.9554426647</v>
      </c>
      <c r="J146" s="64">
        <f>SUM($H$18:$H146)</f>
        <v>2953252.3683799882</v>
      </c>
    </row>
    <row r="147" spans="1:10">
      <c r="A147" s="22">
        <f>IF(Values_Entered,A146+1,"")</f>
        <v>130</v>
      </c>
      <c r="B147" s="21">
        <f t="shared" si="16"/>
        <v>46909</v>
      </c>
      <c r="C147" s="64">
        <f t="shared" ref="C147:C210" si="22">IF(Pay_Num&lt;&gt;"",I146,"")</f>
        <v>2479177.9554426647</v>
      </c>
      <c r="D147" s="64">
        <f t="shared" si="17"/>
        <v>32460.119480134304</v>
      </c>
      <c r="E147" s="65">
        <f t="shared" si="18"/>
        <v>0</v>
      </c>
      <c r="F147" s="64">
        <f t="shared" si="19"/>
        <v>32460.119480134304</v>
      </c>
      <c r="G147" s="64">
        <f t="shared" si="20"/>
        <v>14692.677466128542</v>
      </c>
      <c r="H147" s="64">
        <f t="shared" ref="H147:H210" si="23">IF(Pay_Num&lt;&gt;"",Beg_Bal*Interest_Rate/Num_Pmt_Per_Year,"")</f>
        <v>17767.442014005763</v>
      </c>
      <c r="I147" s="64">
        <f t="shared" si="21"/>
        <v>2464485.2779765362</v>
      </c>
      <c r="J147" s="64">
        <f>SUM($H$18:$H147)</f>
        <v>2971019.8103939942</v>
      </c>
    </row>
    <row r="148" spans="1:10">
      <c r="A148" s="22">
        <f>IF(Values_Entered,A147+1,"")</f>
        <v>131</v>
      </c>
      <c r="B148" s="21">
        <f t="shared" si="16"/>
        <v>46939</v>
      </c>
      <c r="C148" s="64">
        <f t="shared" si="22"/>
        <v>2464485.2779765362</v>
      </c>
      <c r="D148" s="64">
        <f t="shared" si="17"/>
        <v>32460.119480134304</v>
      </c>
      <c r="E148" s="65">
        <f t="shared" si="18"/>
        <v>0</v>
      </c>
      <c r="F148" s="64">
        <f t="shared" si="19"/>
        <v>32460.119480134304</v>
      </c>
      <c r="G148" s="64">
        <f t="shared" si="20"/>
        <v>14797.97498796913</v>
      </c>
      <c r="H148" s="64">
        <f t="shared" si="23"/>
        <v>17662.144492165175</v>
      </c>
      <c r="I148" s="64">
        <f t="shared" si="21"/>
        <v>2449687.3029885669</v>
      </c>
      <c r="J148" s="64">
        <f>SUM($H$18:$H148)</f>
        <v>2988681.9548861594</v>
      </c>
    </row>
    <row r="149" spans="1:10">
      <c r="A149" s="22">
        <f>IF(Values_Entered,A148+1,"")</f>
        <v>132</v>
      </c>
      <c r="B149" s="21">
        <f t="shared" si="16"/>
        <v>46970</v>
      </c>
      <c r="C149" s="64">
        <f t="shared" si="22"/>
        <v>2449687.3029885669</v>
      </c>
      <c r="D149" s="64">
        <f t="shared" si="17"/>
        <v>32460.119480134304</v>
      </c>
      <c r="E149" s="65">
        <f t="shared" si="18"/>
        <v>0</v>
      </c>
      <c r="F149" s="64">
        <f t="shared" si="19"/>
        <v>32460.119480134304</v>
      </c>
      <c r="G149" s="64">
        <f t="shared" si="20"/>
        <v>14904.027142049577</v>
      </c>
      <c r="H149" s="64">
        <f t="shared" si="23"/>
        <v>17556.092338084727</v>
      </c>
      <c r="I149" s="64">
        <f t="shared" si="21"/>
        <v>2434783.2758465172</v>
      </c>
      <c r="J149" s="64">
        <f>SUM($H$18:$H149)</f>
        <v>3006238.0472242441</v>
      </c>
    </row>
    <row r="150" spans="1:10">
      <c r="A150" s="22">
        <f>IF(Values_Entered,A149+1,"")</f>
        <v>133</v>
      </c>
      <c r="B150" s="21">
        <f t="shared" si="16"/>
        <v>47001</v>
      </c>
      <c r="C150" s="64">
        <f t="shared" si="22"/>
        <v>2434783.2758465172</v>
      </c>
      <c r="D150" s="64">
        <f t="shared" si="17"/>
        <v>32460.119480134304</v>
      </c>
      <c r="E150" s="65">
        <f t="shared" si="18"/>
        <v>0</v>
      </c>
      <c r="F150" s="64">
        <f t="shared" si="19"/>
        <v>32460.119480134304</v>
      </c>
      <c r="G150" s="64">
        <f t="shared" si="20"/>
        <v>15010.839336567598</v>
      </c>
      <c r="H150" s="64">
        <f t="shared" si="23"/>
        <v>17449.280143566706</v>
      </c>
      <c r="I150" s="64">
        <f t="shared" si="21"/>
        <v>2419772.4365099496</v>
      </c>
      <c r="J150" s="64">
        <f>SUM($H$18:$H150)</f>
        <v>3023687.327367811</v>
      </c>
    </row>
    <row r="151" spans="1:10">
      <c r="A151" s="22">
        <f>IF(Values_Entered,A150+1,"")</f>
        <v>134</v>
      </c>
      <c r="B151" s="21">
        <f t="shared" si="16"/>
        <v>47031</v>
      </c>
      <c r="C151" s="64">
        <f t="shared" si="22"/>
        <v>2419772.4365099496</v>
      </c>
      <c r="D151" s="64">
        <f t="shared" si="17"/>
        <v>32460.119480134304</v>
      </c>
      <c r="E151" s="65">
        <f t="shared" si="18"/>
        <v>0</v>
      </c>
      <c r="F151" s="64">
        <f t="shared" si="19"/>
        <v>32460.119480134304</v>
      </c>
      <c r="G151" s="64">
        <f t="shared" si="20"/>
        <v>15118.417018479668</v>
      </c>
      <c r="H151" s="64">
        <f t="shared" si="23"/>
        <v>17341.702461654637</v>
      </c>
      <c r="I151" s="64">
        <f t="shared" si="21"/>
        <v>2404654.01949147</v>
      </c>
      <c r="J151" s="64">
        <f>SUM($H$18:$H151)</f>
        <v>3041029.0298294658</v>
      </c>
    </row>
    <row r="152" spans="1:10">
      <c r="A152" s="22">
        <f>IF(Values_Entered,A151+1,"")</f>
        <v>135</v>
      </c>
      <c r="B152" s="21">
        <f t="shared" si="16"/>
        <v>47062</v>
      </c>
      <c r="C152" s="64">
        <f t="shared" si="22"/>
        <v>2404654.01949147</v>
      </c>
      <c r="D152" s="64">
        <f t="shared" si="17"/>
        <v>32460.119480134304</v>
      </c>
      <c r="E152" s="65">
        <f t="shared" si="18"/>
        <v>0</v>
      </c>
      <c r="F152" s="64">
        <f t="shared" si="19"/>
        <v>32460.119480134304</v>
      </c>
      <c r="G152" s="64">
        <f t="shared" si="20"/>
        <v>15226.765673778769</v>
      </c>
      <c r="H152" s="64">
        <f t="shared" si="23"/>
        <v>17233.353806355535</v>
      </c>
      <c r="I152" s="64">
        <f t="shared" si="21"/>
        <v>2389427.253817691</v>
      </c>
      <c r="J152" s="64">
        <f>SUM($H$18:$H152)</f>
        <v>3058262.3836358213</v>
      </c>
    </row>
    <row r="153" spans="1:10">
      <c r="A153" s="22">
        <f>IF(Values_Entered,A152+1,"")</f>
        <v>136</v>
      </c>
      <c r="B153" s="21">
        <f t="shared" si="16"/>
        <v>47092</v>
      </c>
      <c r="C153" s="64">
        <f t="shared" si="22"/>
        <v>2389427.253817691</v>
      </c>
      <c r="D153" s="64">
        <f t="shared" si="17"/>
        <v>32460.119480134304</v>
      </c>
      <c r="E153" s="65">
        <f t="shared" si="18"/>
        <v>0</v>
      </c>
      <c r="F153" s="64">
        <f t="shared" si="19"/>
        <v>32460.119480134304</v>
      </c>
      <c r="G153" s="64">
        <f t="shared" si="20"/>
        <v>15335.890827774187</v>
      </c>
      <c r="H153" s="64">
        <f t="shared" si="23"/>
        <v>17124.228652360118</v>
      </c>
      <c r="I153" s="64">
        <f t="shared" si="21"/>
        <v>2374091.3629899169</v>
      </c>
      <c r="J153" s="64">
        <f>SUM($H$18:$H153)</f>
        <v>3075386.6122881812</v>
      </c>
    </row>
    <row r="154" spans="1:10">
      <c r="A154" s="22">
        <f>IF(Values_Entered,A153+1,"")</f>
        <v>137</v>
      </c>
      <c r="B154" s="21">
        <f t="shared" si="16"/>
        <v>47123</v>
      </c>
      <c r="C154" s="64">
        <f t="shared" si="22"/>
        <v>2374091.3629899169</v>
      </c>
      <c r="D154" s="64">
        <f t="shared" si="17"/>
        <v>32460.119480134304</v>
      </c>
      <c r="E154" s="65">
        <f t="shared" si="18"/>
        <v>0</v>
      </c>
      <c r="F154" s="64">
        <f t="shared" si="19"/>
        <v>32460.119480134304</v>
      </c>
      <c r="G154" s="64">
        <f t="shared" si="20"/>
        <v>15445.798045373234</v>
      </c>
      <c r="H154" s="64">
        <f t="shared" si="23"/>
        <v>17014.32143476107</v>
      </c>
      <c r="I154" s="64">
        <f t="shared" si="21"/>
        <v>2358645.5649445439</v>
      </c>
      <c r="J154" s="64">
        <f>SUM($H$18:$H154)</f>
        <v>3092400.9337229421</v>
      </c>
    </row>
    <row r="155" spans="1:10">
      <c r="A155" s="22">
        <f>IF(Values_Entered,A154+1,"")</f>
        <v>138</v>
      </c>
      <c r="B155" s="21">
        <f t="shared" si="16"/>
        <v>47154</v>
      </c>
      <c r="C155" s="64">
        <f t="shared" si="22"/>
        <v>2358645.5649445439</v>
      </c>
      <c r="D155" s="64">
        <f t="shared" si="17"/>
        <v>32460.119480134304</v>
      </c>
      <c r="E155" s="65">
        <f t="shared" si="18"/>
        <v>0</v>
      </c>
      <c r="F155" s="64">
        <f t="shared" si="19"/>
        <v>32460.119480134304</v>
      </c>
      <c r="G155" s="64">
        <f t="shared" si="20"/>
        <v>15556.492931365075</v>
      </c>
      <c r="H155" s="64">
        <f t="shared" si="23"/>
        <v>16903.626548769229</v>
      </c>
      <c r="I155" s="64">
        <f t="shared" si="21"/>
        <v>2343089.0720131788</v>
      </c>
      <c r="J155" s="64">
        <f>SUM($H$18:$H155)</f>
        <v>3109304.5602717116</v>
      </c>
    </row>
    <row r="156" spans="1:10">
      <c r="A156" s="22">
        <f>IF(Values_Entered,A155+1,"")</f>
        <v>139</v>
      </c>
      <c r="B156" s="21">
        <f t="shared" si="16"/>
        <v>47182</v>
      </c>
      <c r="C156" s="64">
        <f t="shared" si="22"/>
        <v>2343089.0720131788</v>
      </c>
      <c r="D156" s="64">
        <f t="shared" si="17"/>
        <v>32460.119480134304</v>
      </c>
      <c r="E156" s="65">
        <f t="shared" si="18"/>
        <v>0</v>
      </c>
      <c r="F156" s="64">
        <f t="shared" si="19"/>
        <v>32460.119480134304</v>
      </c>
      <c r="G156" s="64">
        <f t="shared" si="20"/>
        <v>15667.981130706525</v>
      </c>
      <c r="H156" s="64">
        <f t="shared" si="23"/>
        <v>16792.13834942778</v>
      </c>
      <c r="I156" s="64">
        <f t="shared" si="21"/>
        <v>2327421.0908824722</v>
      </c>
      <c r="J156" s="64">
        <f>SUM($H$18:$H156)</f>
        <v>3126096.6986211394</v>
      </c>
    </row>
    <row r="157" spans="1:10">
      <c r="A157" s="22">
        <f>IF(Values_Entered,A156+1,"")</f>
        <v>140</v>
      </c>
      <c r="B157" s="21">
        <f t="shared" si="16"/>
        <v>47213</v>
      </c>
      <c r="C157" s="64">
        <f t="shared" si="22"/>
        <v>2327421.0908824722</v>
      </c>
      <c r="D157" s="64">
        <f t="shared" si="17"/>
        <v>32460.119480134304</v>
      </c>
      <c r="E157" s="65">
        <f t="shared" si="18"/>
        <v>0</v>
      </c>
      <c r="F157" s="64">
        <f t="shared" si="19"/>
        <v>32460.119480134304</v>
      </c>
      <c r="G157" s="64">
        <f t="shared" si="20"/>
        <v>15780.268328809922</v>
      </c>
      <c r="H157" s="64">
        <f t="shared" si="23"/>
        <v>16679.851151324383</v>
      </c>
      <c r="I157" s="64">
        <f t="shared" si="21"/>
        <v>2311640.8225536621</v>
      </c>
      <c r="J157" s="64">
        <f>SUM($H$18:$H157)</f>
        <v>3142776.5497724637</v>
      </c>
    </row>
    <row r="158" spans="1:10">
      <c r="A158" s="22">
        <f>IF(Values_Entered,A157+1,"")</f>
        <v>141</v>
      </c>
      <c r="B158" s="21">
        <f t="shared" si="16"/>
        <v>47243</v>
      </c>
      <c r="C158" s="64">
        <f t="shared" si="22"/>
        <v>2311640.8225536621</v>
      </c>
      <c r="D158" s="64">
        <f t="shared" si="17"/>
        <v>32460.119480134304</v>
      </c>
      <c r="E158" s="65">
        <f t="shared" si="18"/>
        <v>0</v>
      </c>
      <c r="F158" s="64">
        <f t="shared" si="19"/>
        <v>32460.119480134304</v>
      </c>
      <c r="G158" s="64">
        <f t="shared" si="20"/>
        <v>15893.360251833059</v>
      </c>
      <c r="H158" s="64">
        <f t="shared" si="23"/>
        <v>16566.759228301245</v>
      </c>
      <c r="I158" s="64">
        <f t="shared" si="21"/>
        <v>2295747.4623018289</v>
      </c>
      <c r="J158" s="64">
        <f>SUM($H$18:$H158)</f>
        <v>3159343.309000765</v>
      </c>
    </row>
    <row r="159" spans="1:10">
      <c r="A159" s="22">
        <f>IF(Values_Entered,A158+1,"")</f>
        <v>142</v>
      </c>
      <c r="B159" s="21">
        <f t="shared" si="16"/>
        <v>47274</v>
      </c>
      <c r="C159" s="64">
        <f t="shared" si="22"/>
        <v>2295747.4623018289</v>
      </c>
      <c r="D159" s="64">
        <f t="shared" si="17"/>
        <v>32460.119480134304</v>
      </c>
      <c r="E159" s="65">
        <f t="shared" si="18"/>
        <v>0</v>
      </c>
      <c r="F159" s="64">
        <f t="shared" si="19"/>
        <v>32460.119480134304</v>
      </c>
      <c r="G159" s="64">
        <f t="shared" si="20"/>
        <v>16007.262666971197</v>
      </c>
      <c r="H159" s="64">
        <f t="shared" si="23"/>
        <v>16452.856813163107</v>
      </c>
      <c r="I159" s="64">
        <f t="shared" si="21"/>
        <v>2279740.1996348575</v>
      </c>
      <c r="J159" s="64">
        <f>SUM($H$18:$H159)</f>
        <v>3175796.165813928</v>
      </c>
    </row>
    <row r="160" spans="1:10">
      <c r="A160" s="22">
        <f>IF(Values_Entered,A159+1,"")</f>
        <v>143</v>
      </c>
      <c r="B160" s="21">
        <f t="shared" si="16"/>
        <v>47304</v>
      </c>
      <c r="C160" s="64">
        <f t="shared" si="22"/>
        <v>2279740.1996348575</v>
      </c>
      <c r="D160" s="64">
        <f t="shared" si="17"/>
        <v>32460.119480134304</v>
      </c>
      <c r="E160" s="65">
        <f t="shared" si="18"/>
        <v>0</v>
      </c>
      <c r="F160" s="64">
        <f t="shared" si="19"/>
        <v>32460.119480134304</v>
      </c>
      <c r="G160" s="64">
        <f t="shared" si="20"/>
        <v>16121.981382751159</v>
      </c>
      <c r="H160" s="64">
        <f t="shared" si="23"/>
        <v>16338.138097383146</v>
      </c>
      <c r="I160" s="64">
        <f t="shared" si="21"/>
        <v>2263618.2182521061</v>
      </c>
      <c r="J160" s="64">
        <f>SUM($H$18:$H160)</f>
        <v>3192134.3039113111</v>
      </c>
    </row>
    <row r="161" spans="1:10">
      <c r="A161" s="22">
        <f>IF(Values_Entered,A160+1,"")</f>
        <v>144</v>
      </c>
      <c r="B161" s="21">
        <f t="shared" si="16"/>
        <v>47335</v>
      </c>
      <c r="C161" s="64">
        <f t="shared" si="22"/>
        <v>2263618.2182521061</v>
      </c>
      <c r="D161" s="64">
        <f t="shared" si="17"/>
        <v>32460.119480134304</v>
      </c>
      <c r="E161" s="65">
        <f t="shared" si="18"/>
        <v>0</v>
      </c>
      <c r="F161" s="64">
        <f t="shared" si="19"/>
        <v>32460.119480134304</v>
      </c>
      <c r="G161" s="64">
        <f t="shared" si="20"/>
        <v>16237.522249327545</v>
      </c>
      <c r="H161" s="64">
        <f t="shared" si="23"/>
        <v>16222.597230806759</v>
      </c>
      <c r="I161" s="64">
        <f t="shared" si="21"/>
        <v>2247380.6960027786</v>
      </c>
      <c r="J161" s="64">
        <f>SUM($H$18:$H161)</f>
        <v>3208356.901142118</v>
      </c>
    </row>
    <row r="162" spans="1:10">
      <c r="A162" s="22">
        <f>IF(Values_Entered,A161+1,"")</f>
        <v>145</v>
      </c>
      <c r="B162" s="21">
        <f t="shared" si="16"/>
        <v>47366</v>
      </c>
      <c r="C162" s="64">
        <f t="shared" si="22"/>
        <v>2247380.6960027786</v>
      </c>
      <c r="D162" s="64">
        <f t="shared" si="17"/>
        <v>32460.119480134304</v>
      </c>
      <c r="E162" s="65">
        <f t="shared" si="18"/>
        <v>0</v>
      </c>
      <c r="F162" s="64">
        <f t="shared" si="19"/>
        <v>32460.119480134304</v>
      </c>
      <c r="G162" s="64">
        <f t="shared" si="20"/>
        <v>16353.89115878106</v>
      </c>
      <c r="H162" s="64">
        <f t="shared" si="23"/>
        <v>16106.228321353245</v>
      </c>
      <c r="I162" s="64">
        <f t="shared" si="21"/>
        <v>2231026.8048439976</v>
      </c>
      <c r="J162" s="64">
        <f>SUM($H$18:$H162)</f>
        <v>3224463.1294634715</v>
      </c>
    </row>
    <row r="163" spans="1:10">
      <c r="A163" s="22">
        <f>IF(Values_Entered,A162+1,"")</f>
        <v>146</v>
      </c>
      <c r="B163" s="21">
        <f t="shared" si="16"/>
        <v>47396</v>
      </c>
      <c r="C163" s="64">
        <f t="shared" si="22"/>
        <v>2231026.8048439976</v>
      </c>
      <c r="D163" s="64">
        <f t="shared" si="17"/>
        <v>32460.119480134304</v>
      </c>
      <c r="E163" s="65">
        <f t="shared" si="18"/>
        <v>0</v>
      </c>
      <c r="F163" s="64">
        <f t="shared" si="19"/>
        <v>32460.119480134304</v>
      </c>
      <c r="G163" s="64">
        <f t="shared" si="20"/>
        <v>16471.094045418991</v>
      </c>
      <c r="H163" s="64">
        <f t="shared" si="23"/>
        <v>15989.025434715315</v>
      </c>
      <c r="I163" s="64">
        <f t="shared" si="21"/>
        <v>2214555.7107985788</v>
      </c>
      <c r="J163" s="64">
        <f>SUM($H$18:$H163)</f>
        <v>3240452.1548981867</v>
      </c>
    </row>
    <row r="164" spans="1:10">
      <c r="A164" s="22">
        <f>IF(Values_Entered,A163+1,"")</f>
        <v>147</v>
      </c>
      <c r="B164" s="21">
        <f t="shared" si="16"/>
        <v>47427</v>
      </c>
      <c r="C164" s="64">
        <f t="shared" si="22"/>
        <v>2214555.7107985788</v>
      </c>
      <c r="D164" s="64">
        <f t="shared" si="17"/>
        <v>32460.119480134304</v>
      </c>
      <c r="E164" s="65">
        <f t="shared" si="18"/>
        <v>0</v>
      </c>
      <c r="F164" s="64">
        <f t="shared" si="19"/>
        <v>32460.119480134304</v>
      </c>
      <c r="G164" s="64">
        <f t="shared" si="20"/>
        <v>16589.136886077824</v>
      </c>
      <c r="H164" s="64">
        <f t="shared" si="23"/>
        <v>15870.982594056479</v>
      </c>
      <c r="I164" s="64">
        <f t="shared" si="21"/>
        <v>2197966.5739125009</v>
      </c>
      <c r="J164" s="64">
        <f>SUM($H$18:$H164)</f>
        <v>3256323.1374922432</v>
      </c>
    </row>
    <row r="165" spans="1:10">
      <c r="A165" s="22">
        <f>IF(Values_Entered,A164+1,"")</f>
        <v>148</v>
      </c>
      <c r="B165" s="21">
        <f t="shared" si="16"/>
        <v>47457</v>
      </c>
      <c r="C165" s="64">
        <f t="shared" si="22"/>
        <v>2197966.5739125009</v>
      </c>
      <c r="D165" s="64">
        <f t="shared" si="17"/>
        <v>32460.119480134304</v>
      </c>
      <c r="E165" s="65">
        <f t="shared" si="18"/>
        <v>0</v>
      </c>
      <c r="F165" s="64">
        <f t="shared" si="19"/>
        <v>32460.119480134304</v>
      </c>
      <c r="G165" s="64">
        <f t="shared" si="20"/>
        <v>16708.02570042805</v>
      </c>
      <c r="H165" s="64">
        <f t="shared" si="23"/>
        <v>15752.093779706256</v>
      </c>
      <c r="I165" s="64">
        <f t="shared" si="21"/>
        <v>2181258.5482120728</v>
      </c>
      <c r="J165" s="64">
        <f>SUM($H$18:$H165)</f>
        <v>3272075.2312719496</v>
      </c>
    </row>
    <row r="166" spans="1:10">
      <c r="A166" s="22">
        <f>IF(Values_Entered,A165+1,"")</f>
        <v>149</v>
      </c>
      <c r="B166" s="21">
        <f t="shared" si="16"/>
        <v>47488</v>
      </c>
      <c r="C166" s="64">
        <f t="shared" si="22"/>
        <v>2181258.5482120728</v>
      </c>
      <c r="D166" s="64">
        <f t="shared" si="17"/>
        <v>32460.119480134304</v>
      </c>
      <c r="E166" s="65">
        <f t="shared" si="18"/>
        <v>0</v>
      </c>
      <c r="F166" s="64">
        <f t="shared" si="19"/>
        <v>32460.119480134304</v>
      </c>
      <c r="G166" s="64">
        <f t="shared" si="20"/>
        <v>16827.766551281118</v>
      </c>
      <c r="H166" s="64">
        <f t="shared" si="23"/>
        <v>15632.352928853186</v>
      </c>
      <c r="I166" s="64">
        <f t="shared" si="21"/>
        <v>2164430.7816607915</v>
      </c>
      <c r="J166" s="64">
        <f>SUM($H$18:$H166)</f>
        <v>3287707.5842008027</v>
      </c>
    </row>
    <row r="167" spans="1:10">
      <c r="A167" s="22">
        <f>IF(Values_Entered,A166+1,"")</f>
        <v>150</v>
      </c>
      <c r="B167" s="21">
        <f t="shared" si="16"/>
        <v>47519</v>
      </c>
      <c r="C167" s="64">
        <f t="shared" si="22"/>
        <v>2164430.7816607915</v>
      </c>
      <c r="D167" s="64">
        <f t="shared" si="17"/>
        <v>32460.119480134304</v>
      </c>
      <c r="E167" s="65">
        <f t="shared" si="18"/>
        <v>0</v>
      </c>
      <c r="F167" s="64">
        <f t="shared" si="19"/>
        <v>32460.119480134304</v>
      </c>
      <c r="G167" s="64">
        <f t="shared" si="20"/>
        <v>16948.365544898632</v>
      </c>
      <c r="H167" s="64">
        <f t="shared" si="23"/>
        <v>15511.753935235671</v>
      </c>
      <c r="I167" s="64">
        <f t="shared" si="21"/>
        <v>2147482.4161158931</v>
      </c>
      <c r="J167" s="64">
        <f>SUM($H$18:$H167)</f>
        <v>3303219.3381360383</v>
      </c>
    </row>
    <row r="168" spans="1:10">
      <c r="A168" s="22">
        <f>IF(Values_Entered,A167+1,"")</f>
        <v>151</v>
      </c>
      <c r="B168" s="21">
        <f t="shared" si="16"/>
        <v>47547</v>
      </c>
      <c r="C168" s="64">
        <f t="shared" si="22"/>
        <v>2147482.4161158931</v>
      </c>
      <c r="D168" s="64">
        <f t="shared" si="17"/>
        <v>32460.119480134304</v>
      </c>
      <c r="E168" s="65">
        <f t="shared" si="18"/>
        <v>0</v>
      </c>
      <c r="F168" s="64">
        <f t="shared" si="19"/>
        <v>32460.119480134304</v>
      </c>
      <c r="G168" s="64">
        <f t="shared" si="20"/>
        <v>17069.828831303741</v>
      </c>
      <c r="H168" s="64">
        <f t="shared" si="23"/>
        <v>15390.290648830565</v>
      </c>
      <c r="I168" s="64">
        <f t="shared" si="21"/>
        <v>2130412.5872845892</v>
      </c>
      <c r="J168" s="64">
        <f>SUM($H$18:$H168)</f>
        <v>3318609.6287848689</v>
      </c>
    </row>
    <row r="169" spans="1:10">
      <c r="A169" s="22">
        <f>IF(Values_Entered,A168+1,"")</f>
        <v>152</v>
      </c>
      <c r="B169" s="21">
        <f t="shared" si="16"/>
        <v>47578</v>
      </c>
      <c r="C169" s="64">
        <f t="shared" si="22"/>
        <v>2130412.5872845892</v>
      </c>
      <c r="D169" s="64">
        <f t="shared" si="17"/>
        <v>32460.119480134304</v>
      </c>
      <c r="E169" s="65">
        <f t="shared" si="18"/>
        <v>0</v>
      </c>
      <c r="F169" s="64">
        <f t="shared" si="19"/>
        <v>32460.119480134304</v>
      </c>
      <c r="G169" s="64">
        <f t="shared" si="20"/>
        <v>17192.162604594749</v>
      </c>
      <c r="H169" s="64">
        <f t="shared" si="23"/>
        <v>15267.956875539554</v>
      </c>
      <c r="I169" s="64">
        <f t="shared" si="21"/>
        <v>2113220.4246799946</v>
      </c>
      <c r="J169" s="64">
        <f>SUM($H$18:$H169)</f>
        <v>3333877.5856604083</v>
      </c>
    </row>
    <row r="170" spans="1:10">
      <c r="A170" s="22">
        <f>IF(Values_Entered,A169+1,"")</f>
        <v>153</v>
      </c>
      <c r="B170" s="21">
        <f t="shared" si="16"/>
        <v>47608</v>
      </c>
      <c r="C170" s="64">
        <f t="shared" si="22"/>
        <v>2113220.4246799946</v>
      </c>
      <c r="D170" s="64">
        <f t="shared" si="17"/>
        <v>32460.119480134304</v>
      </c>
      <c r="E170" s="65">
        <f t="shared" si="18"/>
        <v>0</v>
      </c>
      <c r="F170" s="64">
        <f t="shared" si="19"/>
        <v>32460.119480134304</v>
      </c>
      <c r="G170" s="64">
        <f t="shared" si="20"/>
        <v>17315.373103261012</v>
      </c>
      <c r="H170" s="64">
        <f t="shared" si="23"/>
        <v>15144.746376873292</v>
      </c>
      <c r="I170" s="64">
        <f t="shared" si="21"/>
        <v>2095905.0515767336</v>
      </c>
      <c r="J170" s="64">
        <f>SUM($H$18:$H170)</f>
        <v>3349022.3320372817</v>
      </c>
    </row>
    <row r="171" spans="1:10">
      <c r="A171" s="22">
        <f>IF(Values_Entered,A170+1,"")</f>
        <v>154</v>
      </c>
      <c r="B171" s="21">
        <f t="shared" si="16"/>
        <v>47639</v>
      </c>
      <c r="C171" s="64">
        <f t="shared" si="22"/>
        <v>2095905.0515767336</v>
      </c>
      <c r="D171" s="64">
        <f t="shared" si="17"/>
        <v>32460.119480134304</v>
      </c>
      <c r="E171" s="65">
        <f t="shared" si="18"/>
        <v>0</v>
      </c>
      <c r="F171" s="64">
        <f t="shared" si="19"/>
        <v>32460.119480134304</v>
      </c>
      <c r="G171" s="64">
        <f t="shared" si="20"/>
        <v>17439.466610501047</v>
      </c>
      <c r="H171" s="64">
        <f t="shared" si="23"/>
        <v>15020.652869633255</v>
      </c>
      <c r="I171" s="64">
        <f t="shared" si="21"/>
        <v>2078465.5849662325</v>
      </c>
      <c r="J171" s="64">
        <f>SUM($H$18:$H171)</f>
        <v>3364042.9849069151</v>
      </c>
    </row>
    <row r="172" spans="1:10">
      <c r="A172" s="22">
        <f>IF(Values_Entered,A171+1,"")</f>
        <v>155</v>
      </c>
      <c r="B172" s="21">
        <f t="shared" si="16"/>
        <v>47669</v>
      </c>
      <c r="C172" s="64">
        <f t="shared" si="22"/>
        <v>2078465.5849662325</v>
      </c>
      <c r="D172" s="64">
        <f t="shared" si="17"/>
        <v>32460.119480134304</v>
      </c>
      <c r="E172" s="65">
        <f t="shared" si="18"/>
        <v>0</v>
      </c>
      <c r="F172" s="64">
        <f t="shared" si="19"/>
        <v>32460.119480134304</v>
      </c>
      <c r="G172" s="64">
        <f t="shared" si="20"/>
        <v>17564.449454542973</v>
      </c>
      <c r="H172" s="64">
        <f t="shared" si="23"/>
        <v>14895.670025591331</v>
      </c>
      <c r="I172" s="64">
        <f t="shared" si="21"/>
        <v>2060901.1355116896</v>
      </c>
      <c r="J172" s="64">
        <f>SUM($H$18:$H172)</f>
        <v>3378938.6549325064</v>
      </c>
    </row>
    <row r="173" spans="1:10">
      <c r="A173" s="22">
        <f>IF(Values_Entered,A172+1,"")</f>
        <v>156</v>
      </c>
      <c r="B173" s="21">
        <f t="shared" si="16"/>
        <v>47700</v>
      </c>
      <c r="C173" s="64">
        <f t="shared" si="22"/>
        <v>2060901.1355116896</v>
      </c>
      <c r="D173" s="64">
        <f t="shared" si="17"/>
        <v>32460.119480134304</v>
      </c>
      <c r="E173" s="65">
        <f t="shared" si="18"/>
        <v>0</v>
      </c>
      <c r="F173" s="64">
        <f t="shared" si="19"/>
        <v>32460.119480134304</v>
      </c>
      <c r="G173" s="64">
        <f t="shared" si="20"/>
        <v>17690.328008967197</v>
      </c>
      <c r="H173" s="64">
        <f t="shared" si="23"/>
        <v>14769.791471167109</v>
      </c>
      <c r="I173" s="64">
        <f t="shared" si="21"/>
        <v>2043210.8075027224</v>
      </c>
      <c r="J173" s="64">
        <f>SUM($H$18:$H173)</f>
        <v>3393708.4464036734</v>
      </c>
    </row>
    <row r="174" spans="1:10">
      <c r="A174" s="22">
        <f>IF(Values_Entered,A173+1,"")</f>
        <v>157</v>
      </c>
      <c r="B174" s="21">
        <f t="shared" si="16"/>
        <v>47731</v>
      </c>
      <c r="C174" s="64">
        <f t="shared" si="22"/>
        <v>2043210.8075027224</v>
      </c>
      <c r="D174" s="64">
        <f t="shared" si="17"/>
        <v>32460.119480134304</v>
      </c>
      <c r="E174" s="65">
        <f t="shared" si="18"/>
        <v>0</v>
      </c>
      <c r="F174" s="64">
        <f t="shared" si="19"/>
        <v>32460.119480134304</v>
      </c>
      <c r="G174" s="64">
        <f t="shared" si="20"/>
        <v>17817.108693031463</v>
      </c>
      <c r="H174" s="64">
        <f t="shared" si="23"/>
        <v>14643.010787102843</v>
      </c>
      <c r="I174" s="64">
        <f t="shared" si="21"/>
        <v>2025393.698809691</v>
      </c>
      <c r="J174" s="64">
        <f>SUM($H$18:$H174)</f>
        <v>3408351.4571907762</v>
      </c>
    </row>
    <row r="175" spans="1:10">
      <c r="A175" s="22">
        <f>IF(Values_Entered,A174+1,"")</f>
        <v>158</v>
      </c>
      <c r="B175" s="21">
        <f t="shared" si="16"/>
        <v>47761</v>
      </c>
      <c r="C175" s="64">
        <f t="shared" si="22"/>
        <v>2025393.698809691</v>
      </c>
      <c r="D175" s="64">
        <f t="shared" si="17"/>
        <v>32460.119480134304</v>
      </c>
      <c r="E175" s="65">
        <f t="shared" si="18"/>
        <v>0</v>
      </c>
      <c r="F175" s="64">
        <f t="shared" si="19"/>
        <v>32460.119480134304</v>
      </c>
      <c r="G175" s="64">
        <f t="shared" si="20"/>
        <v>17944.797971998189</v>
      </c>
      <c r="H175" s="64">
        <f t="shared" si="23"/>
        <v>14515.321508136118</v>
      </c>
      <c r="I175" s="64">
        <f t="shared" si="21"/>
        <v>2007448.9008376929</v>
      </c>
      <c r="J175" s="64">
        <f>SUM($H$18:$H175)</f>
        <v>3422866.7786989124</v>
      </c>
    </row>
    <row r="176" spans="1:10">
      <c r="A176" s="22">
        <f>IF(Values_Entered,A175+1,"")</f>
        <v>159</v>
      </c>
      <c r="B176" s="21">
        <f t="shared" si="16"/>
        <v>47792</v>
      </c>
      <c r="C176" s="64">
        <f t="shared" si="22"/>
        <v>2007448.9008376929</v>
      </c>
      <c r="D176" s="64">
        <f t="shared" si="17"/>
        <v>32460.119480134304</v>
      </c>
      <c r="E176" s="65">
        <f t="shared" si="18"/>
        <v>0</v>
      </c>
      <c r="F176" s="64">
        <f t="shared" si="19"/>
        <v>32460.119480134304</v>
      </c>
      <c r="G176" s="64">
        <f t="shared" si="20"/>
        <v>18073.402357464172</v>
      </c>
      <c r="H176" s="64">
        <f t="shared" si="23"/>
        <v>14386.717122670132</v>
      </c>
      <c r="I176" s="64">
        <f t="shared" si="21"/>
        <v>1989375.4984802287</v>
      </c>
      <c r="J176" s="64">
        <f>SUM($H$18:$H176)</f>
        <v>3437253.4958215826</v>
      </c>
    </row>
    <row r="177" spans="1:10">
      <c r="A177" s="22">
        <f>IF(Values_Entered,A176+1,"")</f>
        <v>160</v>
      </c>
      <c r="B177" s="21">
        <f t="shared" si="16"/>
        <v>47822</v>
      </c>
      <c r="C177" s="64">
        <f t="shared" si="22"/>
        <v>1989375.4984802287</v>
      </c>
      <c r="D177" s="64">
        <f t="shared" si="17"/>
        <v>32460.119480134304</v>
      </c>
      <c r="E177" s="65">
        <f t="shared" si="18"/>
        <v>0</v>
      </c>
      <c r="F177" s="64">
        <f t="shared" si="19"/>
        <v>32460.119480134304</v>
      </c>
      <c r="G177" s="64">
        <f t="shared" si="20"/>
        <v>18202.928407692667</v>
      </c>
      <c r="H177" s="64">
        <f t="shared" si="23"/>
        <v>14257.191072441638</v>
      </c>
      <c r="I177" s="64">
        <f t="shared" si="21"/>
        <v>1971172.5700725361</v>
      </c>
      <c r="J177" s="64">
        <f>SUM($H$18:$H177)</f>
        <v>3451510.6868940243</v>
      </c>
    </row>
    <row r="178" spans="1:10">
      <c r="A178" s="22">
        <f>IF(Values_Entered,A177+1,"")</f>
        <v>161</v>
      </c>
      <c r="B178" s="21">
        <f t="shared" si="16"/>
        <v>47853</v>
      </c>
      <c r="C178" s="64">
        <f t="shared" si="22"/>
        <v>1971172.5700725361</v>
      </c>
      <c r="D178" s="64">
        <f t="shared" si="17"/>
        <v>32460.119480134304</v>
      </c>
      <c r="E178" s="65">
        <f t="shared" si="18"/>
        <v>0</v>
      </c>
      <c r="F178" s="64">
        <f t="shared" si="19"/>
        <v>32460.119480134304</v>
      </c>
      <c r="G178" s="64">
        <f t="shared" si="20"/>
        <v>18333.382727947796</v>
      </c>
      <c r="H178" s="64">
        <f t="shared" si="23"/>
        <v>14126.736752186509</v>
      </c>
      <c r="I178" s="64">
        <f t="shared" si="21"/>
        <v>1952839.1873445883</v>
      </c>
      <c r="J178" s="64">
        <f>SUM($H$18:$H178)</f>
        <v>3465637.4236462107</v>
      </c>
    </row>
    <row r="179" spans="1:10">
      <c r="A179" s="22">
        <f>IF(Values_Entered,A178+1,"")</f>
        <v>162</v>
      </c>
      <c r="B179" s="21">
        <f t="shared" si="16"/>
        <v>47884</v>
      </c>
      <c r="C179" s="64">
        <f t="shared" si="22"/>
        <v>1952839.1873445883</v>
      </c>
      <c r="D179" s="64">
        <f t="shared" si="17"/>
        <v>32460.119480134304</v>
      </c>
      <c r="E179" s="65">
        <f t="shared" si="18"/>
        <v>0</v>
      </c>
      <c r="F179" s="64">
        <f t="shared" si="19"/>
        <v>32460.119480134304</v>
      </c>
      <c r="G179" s="64">
        <f t="shared" si="20"/>
        <v>18464.771970831422</v>
      </c>
      <c r="H179" s="64">
        <f t="shared" si="23"/>
        <v>13995.347509302883</v>
      </c>
      <c r="I179" s="64">
        <f t="shared" si="21"/>
        <v>1934374.415373757</v>
      </c>
      <c r="J179" s="64">
        <f>SUM($H$18:$H179)</f>
        <v>3479632.7711555134</v>
      </c>
    </row>
    <row r="180" spans="1:10">
      <c r="A180" s="22">
        <f>IF(Values_Entered,A179+1,"")</f>
        <v>163</v>
      </c>
      <c r="B180" s="21">
        <f t="shared" si="16"/>
        <v>47912</v>
      </c>
      <c r="C180" s="64">
        <f t="shared" si="22"/>
        <v>1934374.415373757</v>
      </c>
      <c r="D180" s="64">
        <f t="shared" si="17"/>
        <v>32460.119480134304</v>
      </c>
      <c r="E180" s="65">
        <f t="shared" si="18"/>
        <v>0</v>
      </c>
      <c r="F180" s="64">
        <f t="shared" si="19"/>
        <v>32460.119480134304</v>
      </c>
      <c r="G180" s="64">
        <f t="shared" si="20"/>
        <v>18597.10283662238</v>
      </c>
      <c r="H180" s="64">
        <f t="shared" si="23"/>
        <v>13863.016643511924</v>
      </c>
      <c r="I180" s="64">
        <f t="shared" si="21"/>
        <v>1915777.3125371346</v>
      </c>
      <c r="J180" s="64">
        <f>SUM($H$18:$H180)</f>
        <v>3493495.7877990254</v>
      </c>
    </row>
    <row r="181" spans="1:10">
      <c r="A181" s="22">
        <f>IF(Values_Entered,A180+1,"")</f>
        <v>164</v>
      </c>
      <c r="B181" s="21">
        <f t="shared" si="16"/>
        <v>47943</v>
      </c>
      <c r="C181" s="64">
        <f t="shared" si="22"/>
        <v>1915777.3125371346</v>
      </c>
      <c r="D181" s="64">
        <f t="shared" si="17"/>
        <v>32460.119480134304</v>
      </c>
      <c r="E181" s="65">
        <f t="shared" si="18"/>
        <v>0</v>
      </c>
      <c r="F181" s="64">
        <f t="shared" si="19"/>
        <v>32460.119480134304</v>
      </c>
      <c r="G181" s="64">
        <f t="shared" si="20"/>
        <v>18730.382073618173</v>
      </c>
      <c r="H181" s="64">
        <f t="shared" si="23"/>
        <v>13729.737406516129</v>
      </c>
      <c r="I181" s="64">
        <f t="shared" si="21"/>
        <v>1897046.9304635164</v>
      </c>
      <c r="J181" s="64">
        <f>SUM($H$18:$H181)</f>
        <v>3507225.5252055414</v>
      </c>
    </row>
    <row r="182" spans="1:10">
      <c r="A182" s="22">
        <f>IF(Values_Entered,A181+1,"")</f>
        <v>165</v>
      </c>
      <c r="B182" s="21">
        <f t="shared" si="16"/>
        <v>47973</v>
      </c>
      <c r="C182" s="64">
        <f t="shared" si="22"/>
        <v>1897046.9304635164</v>
      </c>
      <c r="D182" s="64">
        <f t="shared" si="17"/>
        <v>32460.119480134304</v>
      </c>
      <c r="E182" s="65">
        <f t="shared" si="18"/>
        <v>0</v>
      </c>
      <c r="F182" s="64">
        <f t="shared" si="19"/>
        <v>32460.119480134304</v>
      </c>
      <c r="G182" s="64">
        <f t="shared" si="20"/>
        <v>18864.616478479104</v>
      </c>
      <c r="H182" s="64">
        <f t="shared" si="23"/>
        <v>13595.503001655199</v>
      </c>
      <c r="I182" s="64">
        <f t="shared" si="21"/>
        <v>1878182.3139850374</v>
      </c>
      <c r="J182" s="64">
        <f>SUM($H$18:$H182)</f>
        <v>3520821.0282071964</v>
      </c>
    </row>
    <row r="183" spans="1:10">
      <c r="A183" s="22">
        <f>IF(Values_Entered,A182+1,"")</f>
        <v>166</v>
      </c>
      <c r="B183" s="21">
        <f t="shared" si="16"/>
        <v>48004</v>
      </c>
      <c r="C183" s="64">
        <f t="shared" si="22"/>
        <v>1878182.3139850374</v>
      </c>
      <c r="D183" s="64">
        <f t="shared" si="17"/>
        <v>32460.119480134304</v>
      </c>
      <c r="E183" s="65">
        <f t="shared" si="18"/>
        <v>0</v>
      </c>
      <c r="F183" s="64">
        <f t="shared" si="19"/>
        <v>32460.119480134304</v>
      </c>
      <c r="G183" s="64">
        <f t="shared" si="20"/>
        <v>18999.812896574869</v>
      </c>
      <c r="H183" s="64">
        <f t="shared" si="23"/>
        <v>13460.306583559433</v>
      </c>
      <c r="I183" s="64">
        <f t="shared" si="21"/>
        <v>1859182.5010884625</v>
      </c>
      <c r="J183" s="64">
        <f>SUM($H$18:$H183)</f>
        <v>3534281.334790756</v>
      </c>
    </row>
    <row r="184" spans="1:10">
      <c r="A184" s="22">
        <f>IF(Values_Entered,A183+1,"")</f>
        <v>167</v>
      </c>
      <c r="B184" s="21">
        <f t="shared" si="16"/>
        <v>48034</v>
      </c>
      <c r="C184" s="64">
        <f t="shared" si="22"/>
        <v>1859182.5010884625</v>
      </c>
      <c r="D184" s="64">
        <f t="shared" si="17"/>
        <v>32460.119480134304</v>
      </c>
      <c r="E184" s="65">
        <f t="shared" si="18"/>
        <v>0</v>
      </c>
      <c r="F184" s="64">
        <f t="shared" si="19"/>
        <v>32460.119480134304</v>
      </c>
      <c r="G184" s="64">
        <f t="shared" si="20"/>
        <v>19135.978222333659</v>
      </c>
      <c r="H184" s="64">
        <f t="shared" si="23"/>
        <v>13324.141257800648</v>
      </c>
      <c r="I184" s="64">
        <f t="shared" si="21"/>
        <v>1840046.5228661289</v>
      </c>
      <c r="J184" s="64">
        <f>SUM($H$18:$H184)</f>
        <v>3547605.4760485566</v>
      </c>
    </row>
    <row r="185" spans="1:10">
      <c r="A185" s="22">
        <f>IF(Values_Entered,A184+1,"")</f>
        <v>168</v>
      </c>
      <c r="B185" s="21">
        <f t="shared" si="16"/>
        <v>48065</v>
      </c>
      <c r="C185" s="64">
        <f t="shared" si="22"/>
        <v>1840046.5228661289</v>
      </c>
      <c r="D185" s="64">
        <f t="shared" si="17"/>
        <v>32460.119480134304</v>
      </c>
      <c r="E185" s="65">
        <f t="shared" si="18"/>
        <v>0</v>
      </c>
      <c r="F185" s="64">
        <f t="shared" si="19"/>
        <v>32460.119480134304</v>
      </c>
      <c r="G185" s="64">
        <f t="shared" si="20"/>
        <v>19273.119399593714</v>
      </c>
      <c r="H185" s="64">
        <f t="shared" si="23"/>
        <v>13187.000080540589</v>
      </c>
      <c r="I185" s="64">
        <f t="shared" si="21"/>
        <v>1820773.4034665353</v>
      </c>
      <c r="J185" s="64">
        <f>SUM($H$18:$H185)</f>
        <v>3560792.4761290974</v>
      </c>
    </row>
    <row r="186" spans="1:10">
      <c r="A186" s="22">
        <f>IF(Values_Entered,A185+1,"")</f>
        <v>169</v>
      </c>
      <c r="B186" s="21">
        <f t="shared" si="16"/>
        <v>48096</v>
      </c>
      <c r="C186" s="64">
        <f t="shared" si="22"/>
        <v>1820773.4034665353</v>
      </c>
      <c r="D186" s="64">
        <f t="shared" si="17"/>
        <v>32460.119480134304</v>
      </c>
      <c r="E186" s="65">
        <f t="shared" si="18"/>
        <v>0</v>
      </c>
      <c r="F186" s="64">
        <f t="shared" si="19"/>
        <v>32460.119480134304</v>
      </c>
      <c r="G186" s="64">
        <f t="shared" si="20"/>
        <v>19411.243421957472</v>
      </c>
      <c r="H186" s="64">
        <f t="shared" si="23"/>
        <v>13048.876058176835</v>
      </c>
      <c r="I186" s="64">
        <f t="shared" si="21"/>
        <v>1801362.1600445779</v>
      </c>
      <c r="J186" s="64">
        <f>SUM($H$18:$H186)</f>
        <v>3573841.352187274</v>
      </c>
    </row>
    <row r="187" spans="1:10">
      <c r="A187" s="22">
        <f>IF(Values_Entered,A186+1,"")</f>
        <v>170</v>
      </c>
      <c r="B187" s="21">
        <f t="shared" si="16"/>
        <v>48126</v>
      </c>
      <c r="C187" s="64">
        <f t="shared" si="22"/>
        <v>1801362.1600445779</v>
      </c>
      <c r="D187" s="64">
        <f t="shared" si="17"/>
        <v>32460.119480134304</v>
      </c>
      <c r="E187" s="65">
        <f t="shared" si="18"/>
        <v>0</v>
      </c>
      <c r="F187" s="64">
        <f t="shared" si="19"/>
        <v>32460.119480134304</v>
      </c>
      <c r="G187" s="64">
        <f t="shared" si="20"/>
        <v>19550.357333148164</v>
      </c>
      <c r="H187" s="64">
        <f t="shared" si="23"/>
        <v>12909.762146986141</v>
      </c>
      <c r="I187" s="64">
        <f t="shared" si="21"/>
        <v>1781811.8027114298</v>
      </c>
      <c r="J187" s="64">
        <f>SUM($H$18:$H187)</f>
        <v>3586751.1143342601</v>
      </c>
    </row>
    <row r="188" spans="1:10">
      <c r="A188" s="22">
        <f>IF(Values_Entered,A187+1,"")</f>
        <v>171</v>
      </c>
      <c r="B188" s="21">
        <f t="shared" si="16"/>
        <v>48157</v>
      </c>
      <c r="C188" s="64">
        <f t="shared" si="22"/>
        <v>1781811.8027114298</v>
      </c>
      <c r="D188" s="64">
        <f t="shared" si="17"/>
        <v>32460.119480134304</v>
      </c>
      <c r="E188" s="65">
        <f t="shared" si="18"/>
        <v>0</v>
      </c>
      <c r="F188" s="64">
        <f t="shared" si="19"/>
        <v>32460.119480134304</v>
      </c>
      <c r="G188" s="64">
        <f t="shared" si="20"/>
        <v>19690.46822736906</v>
      </c>
      <c r="H188" s="64">
        <f t="shared" si="23"/>
        <v>12769.651252765245</v>
      </c>
      <c r="I188" s="64">
        <f t="shared" si="21"/>
        <v>1762121.3344840608</v>
      </c>
      <c r="J188" s="64">
        <f>SUM($H$18:$H188)</f>
        <v>3599520.7655870253</v>
      </c>
    </row>
    <row r="189" spans="1:10">
      <c r="A189" s="22">
        <f>IF(Values_Entered,A188+1,"")</f>
        <v>172</v>
      </c>
      <c r="B189" s="21">
        <f t="shared" si="16"/>
        <v>48187</v>
      </c>
      <c r="C189" s="64">
        <f t="shared" si="22"/>
        <v>1762121.3344840608</v>
      </c>
      <c r="D189" s="64">
        <f t="shared" si="17"/>
        <v>32460.119480134304</v>
      </c>
      <c r="E189" s="65">
        <f t="shared" si="18"/>
        <v>0</v>
      </c>
      <c r="F189" s="64">
        <f t="shared" si="19"/>
        <v>32460.119480134304</v>
      </c>
      <c r="G189" s="64">
        <f t="shared" si="20"/>
        <v>19831.583249665204</v>
      </c>
      <c r="H189" s="64">
        <f t="shared" si="23"/>
        <v>12628.536230469101</v>
      </c>
      <c r="I189" s="64">
        <f t="shared" si="21"/>
        <v>1742289.7512343957</v>
      </c>
      <c r="J189" s="64">
        <f>SUM($H$18:$H189)</f>
        <v>3612149.3018174944</v>
      </c>
    </row>
    <row r="190" spans="1:10">
      <c r="A190" s="22">
        <f>IF(Values_Entered,A189+1,"")</f>
        <v>173</v>
      </c>
      <c r="B190" s="21">
        <f t="shared" si="16"/>
        <v>48218</v>
      </c>
      <c r="C190" s="64">
        <f t="shared" si="22"/>
        <v>1742289.7512343957</v>
      </c>
      <c r="D190" s="64">
        <f t="shared" si="17"/>
        <v>32460.119480134304</v>
      </c>
      <c r="E190" s="65">
        <f t="shared" si="18"/>
        <v>0</v>
      </c>
      <c r="F190" s="64">
        <f t="shared" si="19"/>
        <v>32460.119480134304</v>
      </c>
      <c r="G190" s="64">
        <f t="shared" si="20"/>
        <v>19973.709596287801</v>
      </c>
      <c r="H190" s="64">
        <f t="shared" si="23"/>
        <v>12486.409883846502</v>
      </c>
      <c r="I190" s="64">
        <f t="shared" si="21"/>
        <v>1722316.041638108</v>
      </c>
      <c r="J190" s="64">
        <f>SUM($H$18:$H190)</f>
        <v>3624635.711701341</v>
      </c>
    </row>
    <row r="191" spans="1:10">
      <c r="A191" s="22">
        <f>IF(Values_Entered,A190+1,"")</f>
        <v>174</v>
      </c>
      <c r="B191" s="21">
        <f t="shared" si="16"/>
        <v>48249</v>
      </c>
      <c r="C191" s="64">
        <f t="shared" si="22"/>
        <v>1722316.041638108</v>
      </c>
      <c r="D191" s="64">
        <f t="shared" si="17"/>
        <v>32460.119480134304</v>
      </c>
      <c r="E191" s="65">
        <f t="shared" si="18"/>
        <v>0</v>
      </c>
      <c r="F191" s="64">
        <f t="shared" si="19"/>
        <v>32460.119480134304</v>
      </c>
      <c r="G191" s="64">
        <f t="shared" si="20"/>
        <v>20116.854515061197</v>
      </c>
      <c r="H191" s="64">
        <f t="shared" si="23"/>
        <v>12343.264965073105</v>
      </c>
      <c r="I191" s="64">
        <f t="shared" si="21"/>
        <v>1702199.1871230467</v>
      </c>
      <c r="J191" s="64">
        <f>SUM($H$18:$H191)</f>
        <v>3636978.9766664142</v>
      </c>
    </row>
    <row r="192" spans="1:10">
      <c r="A192" s="22">
        <f>IF(Values_Entered,A191+1,"")</f>
        <v>175</v>
      </c>
      <c r="B192" s="21">
        <f t="shared" si="16"/>
        <v>48278</v>
      </c>
      <c r="C192" s="64">
        <f t="shared" si="22"/>
        <v>1702199.1871230467</v>
      </c>
      <c r="D192" s="64">
        <f t="shared" si="17"/>
        <v>32460.119480134304</v>
      </c>
      <c r="E192" s="65">
        <f t="shared" si="18"/>
        <v>0</v>
      </c>
      <c r="F192" s="64">
        <f t="shared" si="19"/>
        <v>32460.119480134304</v>
      </c>
      <c r="G192" s="64">
        <f t="shared" si="20"/>
        <v>20261.025305752471</v>
      </c>
      <c r="H192" s="64">
        <f t="shared" si="23"/>
        <v>12199.094174381833</v>
      </c>
      <c r="I192" s="64">
        <f t="shared" si="21"/>
        <v>1681938.1618172943</v>
      </c>
      <c r="J192" s="64">
        <f>SUM($H$18:$H192)</f>
        <v>3649178.070840796</v>
      </c>
    </row>
    <row r="193" spans="1:10">
      <c r="A193" s="22">
        <f>IF(Values_Entered,A192+1,"")</f>
        <v>176</v>
      </c>
      <c r="B193" s="21">
        <f t="shared" si="16"/>
        <v>48309</v>
      </c>
      <c r="C193" s="64">
        <f t="shared" si="22"/>
        <v>1681938.1618172943</v>
      </c>
      <c r="D193" s="64">
        <f t="shared" si="17"/>
        <v>32460.119480134304</v>
      </c>
      <c r="E193" s="65">
        <f t="shared" si="18"/>
        <v>0</v>
      </c>
      <c r="F193" s="64">
        <f t="shared" si="19"/>
        <v>32460.119480134304</v>
      </c>
      <c r="G193" s="64">
        <f t="shared" si="20"/>
        <v>20406.229320443697</v>
      </c>
      <c r="H193" s="64">
        <f t="shared" si="23"/>
        <v>12053.890159690607</v>
      </c>
      <c r="I193" s="64">
        <f t="shared" si="21"/>
        <v>1661531.9324968506</v>
      </c>
      <c r="J193" s="64">
        <f>SUM($H$18:$H193)</f>
        <v>3661231.9610004867</v>
      </c>
    </row>
    <row r="194" spans="1:10">
      <c r="A194" s="22">
        <f>IF(Values_Entered,A193+1,"")</f>
        <v>177</v>
      </c>
      <c r="B194" s="21">
        <f t="shared" si="16"/>
        <v>48339</v>
      </c>
      <c r="C194" s="64">
        <f t="shared" si="22"/>
        <v>1661531.9324968506</v>
      </c>
      <c r="D194" s="64">
        <f t="shared" si="17"/>
        <v>32460.119480134304</v>
      </c>
      <c r="E194" s="65">
        <f t="shared" si="18"/>
        <v>0</v>
      </c>
      <c r="F194" s="64">
        <f t="shared" si="19"/>
        <v>32460.119480134304</v>
      </c>
      <c r="G194" s="64">
        <f t="shared" si="20"/>
        <v>20552.473963906876</v>
      </c>
      <c r="H194" s="64">
        <f t="shared" si="23"/>
        <v>11907.645516227429</v>
      </c>
      <c r="I194" s="64">
        <f t="shared" si="21"/>
        <v>1640979.4585329436</v>
      </c>
      <c r="J194" s="64">
        <f>SUM($H$18:$H194)</f>
        <v>3673139.6065167142</v>
      </c>
    </row>
    <row r="195" spans="1:10">
      <c r="A195" s="22">
        <f>IF(Values_Entered,A194+1,"")</f>
        <v>178</v>
      </c>
      <c r="B195" s="21">
        <f t="shared" si="16"/>
        <v>48370</v>
      </c>
      <c r="C195" s="64">
        <f t="shared" si="22"/>
        <v>1640979.4585329436</v>
      </c>
      <c r="D195" s="64">
        <f t="shared" si="17"/>
        <v>32460.119480134304</v>
      </c>
      <c r="E195" s="65">
        <f t="shared" si="18"/>
        <v>0</v>
      </c>
      <c r="F195" s="64">
        <f t="shared" si="19"/>
        <v>32460.119480134304</v>
      </c>
      <c r="G195" s="64">
        <f t="shared" si="20"/>
        <v>20699.766693981543</v>
      </c>
      <c r="H195" s="64">
        <f t="shared" si="23"/>
        <v>11760.352786152762</v>
      </c>
      <c r="I195" s="64">
        <f t="shared" si="21"/>
        <v>1620279.691838962</v>
      </c>
      <c r="J195" s="64">
        <f>SUM($H$18:$H195)</f>
        <v>3684899.9593028668</v>
      </c>
    </row>
    <row r="196" spans="1:10">
      <c r="A196" s="22">
        <f>IF(Values_Entered,A195+1,"")</f>
        <v>179</v>
      </c>
      <c r="B196" s="21">
        <f t="shared" si="16"/>
        <v>48400</v>
      </c>
      <c r="C196" s="64">
        <f t="shared" si="22"/>
        <v>1620279.691838962</v>
      </c>
      <c r="D196" s="64">
        <f t="shared" si="17"/>
        <v>32460.119480134304</v>
      </c>
      <c r="E196" s="65">
        <f t="shared" si="18"/>
        <v>0</v>
      </c>
      <c r="F196" s="64">
        <f t="shared" si="19"/>
        <v>32460.119480134304</v>
      </c>
      <c r="G196" s="64">
        <f t="shared" si="20"/>
        <v>20848.115021955076</v>
      </c>
      <c r="H196" s="64">
        <f t="shared" si="23"/>
        <v>11612.004458179226</v>
      </c>
      <c r="I196" s="64">
        <f t="shared" si="21"/>
        <v>1599431.576817007</v>
      </c>
      <c r="J196" s="64">
        <f>SUM($H$18:$H196)</f>
        <v>3696511.9637610461</v>
      </c>
    </row>
    <row r="197" spans="1:10">
      <c r="A197" s="22">
        <f>IF(Values_Entered,A196+1,"")</f>
        <v>180</v>
      </c>
      <c r="B197" s="21">
        <f t="shared" si="16"/>
        <v>48431</v>
      </c>
      <c r="C197" s="64">
        <f t="shared" si="22"/>
        <v>1599431.576817007</v>
      </c>
      <c r="D197" s="64">
        <f t="shared" si="17"/>
        <v>32460.119480134304</v>
      </c>
      <c r="E197" s="65">
        <f t="shared" si="18"/>
        <v>0</v>
      </c>
      <c r="F197" s="64">
        <f t="shared" si="19"/>
        <v>32460.119480134304</v>
      </c>
      <c r="G197" s="64">
        <f t="shared" si="20"/>
        <v>20997.526512945755</v>
      </c>
      <c r="H197" s="64">
        <f t="shared" si="23"/>
        <v>11462.592967188548</v>
      </c>
      <c r="I197" s="64">
        <f t="shared" si="21"/>
        <v>1578434.0503040613</v>
      </c>
      <c r="J197" s="64">
        <f>SUM($H$18:$H197)</f>
        <v>3707974.5567282345</v>
      </c>
    </row>
    <row r="198" spans="1:10">
      <c r="A198" s="22">
        <f>IF(Values_Entered,A197+1,"")</f>
        <v>181</v>
      </c>
      <c r="B198" s="21">
        <f t="shared" si="16"/>
        <v>48462</v>
      </c>
      <c r="C198" s="64">
        <f t="shared" si="22"/>
        <v>1578434.0503040613</v>
      </c>
      <c r="D198" s="64">
        <f t="shared" si="17"/>
        <v>32460.119480134304</v>
      </c>
      <c r="E198" s="65">
        <f t="shared" si="18"/>
        <v>0</v>
      </c>
      <c r="F198" s="64">
        <f t="shared" si="19"/>
        <v>32460.119480134304</v>
      </c>
      <c r="G198" s="64">
        <f t="shared" si="20"/>
        <v>21148.008786288534</v>
      </c>
      <c r="H198" s="64">
        <f t="shared" si="23"/>
        <v>11312.110693845772</v>
      </c>
      <c r="I198" s="64">
        <f t="shared" si="21"/>
        <v>1557286.0415177727</v>
      </c>
      <c r="J198" s="64">
        <f>SUM($H$18:$H198)</f>
        <v>3719286.6674220804</v>
      </c>
    </row>
    <row r="199" spans="1:10">
      <c r="A199" s="22">
        <f>IF(Values_Entered,A198+1,"")</f>
        <v>182</v>
      </c>
      <c r="B199" s="21">
        <f t="shared" si="16"/>
        <v>48492</v>
      </c>
      <c r="C199" s="64">
        <f t="shared" si="22"/>
        <v>1557286.0415177727</v>
      </c>
      <c r="D199" s="64">
        <f t="shared" si="17"/>
        <v>32460.119480134304</v>
      </c>
      <c r="E199" s="65">
        <f t="shared" si="18"/>
        <v>0</v>
      </c>
      <c r="F199" s="64">
        <f t="shared" si="19"/>
        <v>32460.119480134304</v>
      </c>
      <c r="G199" s="64">
        <f t="shared" si="20"/>
        <v>21299.569515923602</v>
      </c>
      <c r="H199" s="64">
        <f t="shared" si="23"/>
        <v>11160.549964210702</v>
      </c>
      <c r="I199" s="64">
        <f t="shared" si="21"/>
        <v>1535986.4720018492</v>
      </c>
      <c r="J199" s="64">
        <f>SUM($H$18:$H199)</f>
        <v>3730447.2173862909</v>
      </c>
    </row>
    <row r="200" spans="1:10">
      <c r="A200" s="22">
        <f>IF(Values_Entered,A199+1,"")</f>
        <v>183</v>
      </c>
      <c r="B200" s="21">
        <f t="shared" si="16"/>
        <v>48523</v>
      </c>
      <c r="C200" s="64">
        <f t="shared" si="22"/>
        <v>1535986.4720018492</v>
      </c>
      <c r="D200" s="64">
        <f t="shared" si="17"/>
        <v>32460.119480134304</v>
      </c>
      <c r="E200" s="65">
        <f t="shared" si="18"/>
        <v>0</v>
      </c>
      <c r="F200" s="64">
        <f t="shared" si="19"/>
        <v>32460.119480134304</v>
      </c>
      <c r="G200" s="64">
        <f t="shared" si="20"/>
        <v>21452.216430787717</v>
      </c>
      <c r="H200" s="64">
        <f t="shared" si="23"/>
        <v>11007.903049346585</v>
      </c>
      <c r="I200" s="64">
        <f t="shared" si="21"/>
        <v>1514534.2555710615</v>
      </c>
      <c r="J200" s="64">
        <f>SUM($H$18:$H200)</f>
        <v>3741455.1204356374</v>
      </c>
    </row>
    <row r="201" spans="1:10">
      <c r="A201" s="22">
        <f>IF(Values_Entered,A200+1,"")</f>
        <v>184</v>
      </c>
      <c r="B201" s="21">
        <f t="shared" si="16"/>
        <v>48553</v>
      </c>
      <c r="C201" s="64">
        <f t="shared" si="22"/>
        <v>1514534.2555710615</v>
      </c>
      <c r="D201" s="64">
        <f t="shared" si="17"/>
        <v>32460.119480134304</v>
      </c>
      <c r="E201" s="65">
        <f t="shared" si="18"/>
        <v>0</v>
      </c>
      <c r="F201" s="64">
        <f t="shared" si="19"/>
        <v>32460.119480134304</v>
      </c>
      <c r="G201" s="64">
        <f t="shared" si="20"/>
        <v>21605.957315208365</v>
      </c>
      <c r="H201" s="64">
        <f t="shared" si="23"/>
        <v>10854.16216492594</v>
      </c>
      <c r="I201" s="64">
        <f t="shared" si="21"/>
        <v>1492928.2982558531</v>
      </c>
      <c r="J201" s="64">
        <f>SUM($H$18:$H201)</f>
        <v>3752309.2826005635</v>
      </c>
    </row>
    <row r="202" spans="1:10">
      <c r="A202" s="22">
        <f>IF(Values_Entered,A201+1,"")</f>
        <v>185</v>
      </c>
      <c r="B202" s="21">
        <f t="shared" si="16"/>
        <v>48584</v>
      </c>
      <c r="C202" s="64">
        <f t="shared" si="22"/>
        <v>1492928.2982558531</v>
      </c>
      <c r="D202" s="64">
        <f t="shared" si="17"/>
        <v>32460.119480134304</v>
      </c>
      <c r="E202" s="65">
        <f t="shared" si="18"/>
        <v>0</v>
      </c>
      <c r="F202" s="64">
        <f t="shared" si="19"/>
        <v>32460.119480134304</v>
      </c>
      <c r="G202" s="64">
        <f t="shared" si="20"/>
        <v>21760.800009300692</v>
      </c>
      <c r="H202" s="64">
        <f t="shared" si="23"/>
        <v>10699.319470833614</v>
      </c>
      <c r="I202" s="64">
        <f t="shared" si="21"/>
        <v>1471167.4982465524</v>
      </c>
      <c r="J202" s="64">
        <f>SUM($H$18:$H202)</f>
        <v>3763008.602071397</v>
      </c>
    </row>
    <row r="203" spans="1:10">
      <c r="A203" s="22">
        <f>IF(Values_Entered,A202+1,"")</f>
        <v>186</v>
      </c>
      <c r="B203" s="21">
        <f t="shared" si="16"/>
        <v>48615</v>
      </c>
      <c r="C203" s="64">
        <f t="shared" si="22"/>
        <v>1471167.4982465524</v>
      </c>
      <c r="D203" s="64">
        <f t="shared" si="17"/>
        <v>32460.119480134304</v>
      </c>
      <c r="E203" s="65">
        <f t="shared" si="18"/>
        <v>0</v>
      </c>
      <c r="F203" s="64">
        <f t="shared" si="19"/>
        <v>32460.119480134304</v>
      </c>
      <c r="G203" s="64">
        <f t="shared" si="20"/>
        <v>21916.752409367349</v>
      </c>
      <c r="H203" s="64">
        <f t="shared" si="23"/>
        <v>10543.367070766957</v>
      </c>
      <c r="I203" s="64">
        <f t="shared" si="21"/>
        <v>1449250.7458371851</v>
      </c>
      <c r="J203" s="64">
        <f>SUM($H$18:$H203)</f>
        <v>3773551.9691421641</v>
      </c>
    </row>
    <row r="204" spans="1:10">
      <c r="A204" s="22">
        <f>IF(Values_Entered,A203+1,"")</f>
        <v>187</v>
      </c>
      <c r="B204" s="21">
        <f t="shared" si="16"/>
        <v>48643</v>
      </c>
      <c r="C204" s="64">
        <f t="shared" si="22"/>
        <v>1449250.7458371851</v>
      </c>
      <c r="D204" s="64">
        <f t="shared" si="17"/>
        <v>32460.119480134304</v>
      </c>
      <c r="E204" s="65">
        <f t="shared" si="18"/>
        <v>0</v>
      </c>
      <c r="F204" s="64">
        <f t="shared" si="19"/>
        <v>32460.119480134304</v>
      </c>
      <c r="G204" s="64">
        <f t="shared" si="20"/>
        <v>22073.822468301143</v>
      </c>
      <c r="H204" s="64">
        <f t="shared" si="23"/>
        <v>10386.29701183316</v>
      </c>
      <c r="I204" s="64">
        <f t="shared" si="21"/>
        <v>1427176.923368884</v>
      </c>
      <c r="J204" s="64">
        <f>SUM($H$18:$H204)</f>
        <v>3783938.2661539973</v>
      </c>
    </row>
    <row r="205" spans="1:10">
      <c r="A205" s="22">
        <f>IF(Values_Entered,A204+1,"")</f>
        <v>188</v>
      </c>
      <c r="B205" s="21">
        <f t="shared" si="16"/>
        <v>48674</v>
      </c>
      <c r="C205" s="64">
        <f t="shared" si="22"/>
        <v>1427176.923368884</v>
      </c>
      <c r="D205" s="64">
        <f t="shared" si="17"/>
        <v>32460.119480134304</v>
      </c>
      <c r="E205" s="65">
        <f t="shared" si="18"/>
        <v>0</v>
      </c>
      <c r="F205" s="64">
        <f t="shared" si="19"/>
        <v>32460.119480134304</v>
      </c>
      <c r="G205" s="64">
        <f t="shared" si="20"/>
        <v>22232.018195990637</v>
      </c>
      <c r="H205" s="64">
        <f t="shared" si="23"/>
        <v>10228.101284143668</v>
      </c>
      <c r="I205" s="64">
        <f t="shared" si="21"/>
        <v>1404944.9051728933</v>
      </c>
      <c r="J205" s="64">
        <f>SUM($H$18:$H205)</f>
        <v>3794166.3674381408</v>
      </c>
    </row>
    <row r="206" spans="1:10">
      <c r="A206" s="22">
        <f>IF(Values_Entered,A205+1,"")</f>
        <v>189</v>
      </c>
      <c r="B206" s="21">
        <f t="shared" si="16"/>
        <v>48704</v>
      </c>
      <c r="C206" s="64">
        <f t="shared" si="22"/>
        <v>1404944.9051728933</v>
      </c>
      <c r="D206" s="64">
        <f t="shared" si="17"/>
        <v>32460.119480134304</v>
      </c>
      <c r="E206" s="65">
        <f t="shared" si="18"/>
        <v>0</v>
      </c>
      <c r="F206" s="64">
        <f t="shared" si="19"/>
        <v>32460.119480134304</v>
      </c>
      <c r="G206" s="64">
        <f t="shared" si="20"/>
        <v>22391.34765972857</v>
      </c>
      <c r="H206" s="64">
        <f t="shared" si="23"/>
        <v>10068.771820405735</v>
      </c>
      <c r="I206" s="64">
        <f t="shared" si="21"/>
        <v>1382553.5575131648</v>
      </c>
      <c r="J206" s="64">
        <f>SUM($H$18:$H206)</f>
        <v>3804235.1392585468</v>
      </c>
    </row>
    <row r="207" spans="1:10">
      <c r="A207" s="22">
        <f>IF(Values_Entered,A206+1,"")</f>
        <v>190</v>
      </c>
      <c r="B207" s="21">
        <f t="shared" si="16"/>
        <v>48735</v>
      </c>
      <c r="C207" s="64">
        <f t="shared" si="22"/>
        <v>1382553.5575131648</v>
      </c>
      <c r="D207" s="64">
        <f t="shared" si="17"/>
        <v>32460.119480134304</v>
      </c>
      <c r="E207" s="65">
        <f t="shared" si="18"/>
        <v>0</v>
      </c>
      <c r="F207" s="64">
        <f t="shared" si="19"/>
        <v>32460.119480134304</v>
      </c>
      <c r="G207" s="64">
        <f t="shared" si="20"/>
        <v>22551.818984623293</v>
      </c>
      <c r="H207" s="64">
        <f t="shared" si="23"/>
        <v>9908.3004955110137</v>
      </c>
      <c r="I207" s="64">
        <f t="shared" si="21"/>
        <v>1360001.7385285415</v>
      </c>
      <c r="J207" s="64">
        <f>SUM($H$18:$H207)</f>
        <v>3814143.4397540577</v>
      </c>
    </row>
    <row r="208" spans="1:10">
      <c r="A208" s="22">
        <f>IF(Values_Entered,A207+1,"")</f>
        <v>191</v>
      </c>
      <c r="B208" s="21">
        <f t="shared" si="16"/>
        <v>48765</v>
      </c>
      <c r="C208" s="64">
        <f t="shared" si="22"/>
        <v>1360001.7385285415</v>
      </c>
      <c r="D208" s="64">
        <f t="shared" si="17"/>
        <v>32460.119480134304</v>
      </c>
      <c r="E208" s="65">
        <f t="shared" si="18"/>
        <v>0</v>
      </c>
      <c r="F208" s="64">
        <f t="shared" si="19"/>
        <v>32460.119480134304</v>
      </c>
      <c r="G208" s="64">
        <f t="shared" si="20"/>
        <v>22713.440354013092</v>
      </c>
      <c r="H208" s="64">
        <f t="shared" si="23"/>
        <v>9746.6791261212129</v>
      </c>
      <c r="I208" s="64">
        <f t="shared" si="21"/>
        <v>1337288.2981745284</v>
      </c>
      <c r="J208" s="64">
        <f>SUM($H$18:$H208)</f>
        <v>3823890.1188801788</v>
      </c>
    </row>
    <row r="209" spans="1:10">
      <c r="A209" s="22">
        <f>IF(Values_Entered,A208+1,"")</f>
        <v>192</v>
      </c>
      <c r="B209" s="21">
        <f t="shared" si="16"/>
        <v>48796</v>
      </c>
      <c r="C209" s="64">
        <f t="shared" si="22"/>
        <v>1337288.2981745284</v>
      </c>
      <c r="D209" s="64">
        <f t="shared" si="17"/>
        <v>32460.119480134304</v>
      </c>
      <c r="E209" s="65">
        <f t="shared" si="18"/>
        <v>0</v>
      </c>
      <c r="F209" s="64">
        <f t="shared" si="19"/>
        <v>32460.119480134304</v>
      </c>
      <c r="G209" s="64">
        <f t="shared" si="20"/>
        <v>22876.220009883516</v>
      </c>
      <c r="H209" s="64">
        <f t="shared" si="23"/>
        <v>9583.8994702507862</v>
      </c>
      <c r="I209" s="64">
        <f t="shared" si="21"/>
        <v>1314412.078164645</v>
      </c>
      <c r="J209" s="64">
        <f>SUM($H$18:$H209)</f>
        <v>3833474.0183504294</v>
      </c>
    </row>
    <row r="210" spans="1:10">
      <c r="A210" s="22">
        <f>IF(Values_Entered,A209+1,"")</f>
        <v>193</v>
      </c>
      <c r="B210" s="21">
        <f t="shared" ref="B210:B273" si="24">IF(Pay_Num&lt;&gt;"",DATE(YEAR(Loan_Start),MONTH(Loan_Start)+(Pay_Num)*12/Num_Pmt_Per_Year,DAY(Loan_Start)),"")</f>
        <v>48827</v>
      </c>
      <c r="C210" s="64">
        <f t="shared" si="22"/>
        <v>1314412.078164645</v>
      </c>
      <c r="D210" s="64">
        <f t="shared" ref="D210:D273" si="25">IF(Pay_Num&lt;&gt;"",Scheduled_Monthly_Payment,"")</f>
        <v>32460.119480134304</v>
      </c>
      <c r="E210" s="65">
        <f t="shared" ref="E210:E273" si="26">IF(AND(Pay_Num&lt;&gt;"",Sched_Pay+Scheduled_Extra_Payments&lt;Beg_Bal),Scheduled_Extra_Payments,IF(AND(Pay_Num&lt;&gt;"",Beg_Bal-Sched_Pay&gt;0),Beg_Bal-Sched_Pay,IF(Pay_Num&lt;&gt;"",0,"")))</f>
        <v>0</v>
      </c>
      <c r="F210" s="64">
        <f t="shared" ref="F210:F273" si="27">IF(AND(Pay_Num&lt;&gt;"",Sched_Pay+Extra_Pay&lt;Beg_Bal),Sched_Pay+Extra_Pay,IF(Pay_Num&lt;&gt;"",Beg_Bal,""))</f>
        <v>32460.119480134304</v>
      </c>
      <c r="G210" s="64">
        <f t="shared" ref="G210:G273" si="28">IF(Pay_Num&lt;&gt;"",Total_Pay-Int,"")</f>
        <v>23040.16625328768</v>
      </c>
      <c r="H210" s="64">
        <f t="shared" si="23"/>
        <v>9419.9532268466228</v>
      </c>
      <c r="I210" s="64">
        <f t="shared" ref="I210:I273" si="29">IF(AND(Pay_Num&lt;&gt;"",Sched_Pay+Extra_Pay&lt;Beg_Bal),Beg_Bal-Princ,IF(Pay_Num&lt;&gt;"",0,""))</f>
        <v>1291371.9119113574</v>
      </c>
      <c r="J210" s="64">
        <f>SUM($H$18:$H210)</f>
        <v>3842893.971577276</v>
      </c>
    </row>
    <row r="211" spans="1:10">
      <c r="A211" s="22">
        <f>IF(Values_Entered,A210+1,"")</f>
        <v>194</v>
      </c>
      <c r="B211" s="21">
        <f t="shared" si="24"/>
        <v>48857</v>
      </c>
      <c r="C211" s="64">
        <f t="shared" ref="C211:C274" si="30">IF(Pay_Num&lt;&gt;"",I210,"")</f>
        <v>1291371.9119113574</v>
      </c>
      <c r="D211" s="64">
        <f t="shared" si="25"/>
        <v>32460.119480134304</v>
      </c>
      <c r="E211" s="65">
        <f t="shared" si="26"/>
        <v>0</v>
      </c>
      <c r="F211" s="64">
        <f t="shared" si="27"/>
        <v>32460.119480134304</v>
      </c>
      <c r="G211" s="64">
        <f t="shared" si="28"/>
        <v>23205.287444769579</v>
      </c>
      <c r="H211" s="64">
        <f t="shared" ref="H211:H274" si="31">IF(Pay_Num&lt;&gt;"",Beg_Bal*Interest_Rate/Num_Pmt_Per_Year,"")</f>
        <v>9254.8320353647268</v>
      </c>
      <c r="I211" s="64">
        <f t="shared" si="29"/>
        <v>1268166.6244665878</v>
      </c>
      <c r="J211" s="64">
        <f>SUM($H$18:$H211)</f>
        <v>3852148.8036126406</v>
      </c>
    </row>
    <row r="212" spans="1:10">
      <c r="A212" s="22">
        <f>IF(Values_Entered,A211+1,"")</f>
        <v>195</v>
      </c>
      <c r="B212" s="21">
        <f t="shared" si="24"/>
        <v>48888</v>
      </c>
      <c r="C212" s="64">
        <f t="shared" si="30"/>
        <v>1268166.6244665878</v>
      </c>
      <c r="D212" s="64">
        <f t="shared" si="25"/>
        <v>32460.119480134304</v>
      </c>
      <c r="E212" s="65">
        <f t="shared" si="26"/>
        <v>0</v>
      </c>
      <c r="F212" s="64">
        <f t="shared" si="27"/>
        <v>32460.119480134304</v>
      </c>
      <c r="G212" s="64">
        <f t="shared" si="28"/>
        <v>23371.592004790426</v>
      </c>
      <c r="H212" s="64">
        <f t="shared" si="31"/>
        <v>9088.5274753438789</v>
      </c>
      <c r="I212" s="64">
        <f t="shared" si="29"/>
        <v>1244795.0324617974</v>
      </c>
      <c r="J212" s="64">
        <f>SUM($H$18:$H212)</f>
        <v>3861237.3310879846</v>
      </c>
    </row>
    <row r="213" spans="1:10">
      <c r="A213" s="22">
        <f>IF(Values_Entered,A212+1,"")</f>
        <v>196</v>
      </c>
      <c r="B213" s="21">
        <f t="shared" si="24"/>
        <v>48918</v>
      </c>
      <c r="C213" s="64">
        <f t="shared" si="30"/>
        <v>1244795.0324617974</v>
      </c>
      <c r="D213" s="64">
        <f t="shared" si="25"/>
        <v>32460.119480134304</v>
      </c>
      <c r="E213" s="65">
        <f t="shared" si="26"/>
        <v>0</v>
      </c>
      <c r="F213" s="64">
        <f t="shared" si="27"/>
        <v>32460.119480134304</v>
      </c>
      <c r="G213" s="64">
        <f t="shared" si="28"/>
        <v>23539.08841415809</v>
      </c>
      <c r="H213" s="64">
        <f t="shared" si="31"/>
        <v>8921.0310659762126</v>
      </c>
      <c r="I213" s="64">
        <f t="shared" si="29"/>
        <v>1221255.9440476391</v>
      </c>
      <c r="J213" s="64">
        <f>SUM($H$18:$H213)</f>
        <v>3870158.3621539609</v>
      </c>
    </row>
    <row r="214" spans="1:10">
      <c r="A214" s="22">
        <f>IF(Values_Entered,A213+1,"")</f>
        <v>197</v>
      </c>
      <c r="B214" s="21">
        <f t="shared" si="24"/>
        <v>48949</v>
      </c>
      <c r="C214" s="64">
        <f t="shared" si="30"/>
        <v>1221255.9440476391</v>
      </c>
      <c r="D214" s="64">
        <f t="shared" si="25"/>
        <v>32460.119480134304</v>
      </c>
      <c r="E214" s="65">
        <f t="shared" si="26"/>
        <v>0</v>
      </c>
      <c r="F214" s="64">
        <f t="shared" si="27"/>
        <v>32460.119480134304</v>
      </c>
      <c r="G214" s="64">
        <f t="shared" si="28"/>
        <v>23707.78521445956</v>
      </c>
      <c r="H214" s="64">
        <f t="shared" si="31"/>
        <v>8752.3342656747463</v>
      </c>
      <c r="I214" s="64">
        <f t="shared" si="29"/>
        <v>1197548.1588331796</v>
      </c>
      <c r="J214" s="64">
        <f>SUM($H$18:$H214)</f>
        <v>3878910.6964196358</v>
      </c>
    </row>
    <row r="215" spans="1:10">
      <c r="A215" s="22">
        <f>IF(Values_Entered,A214+1,"")</f>
        <v>198</v>
      </c>
      <c r="B215" s="21">
        <f t="shared" si="24"/>
        <v>48980</v>
      </c>
      <c r="C215" s="64">
        <f t="shared" si="30"/>
        <v>1197548.1588331796</v>
      </c>
      <c r="D215" s="64">
        <f t="shared" si="25"/>
        <v>32460.119480134304</v>
      </c>
      <c r="E215" s="65">
        <f t="shared" si="26"/>
        <v>0</v>
      </c>
      <c r="F215" s="64">
        <f t="shared" si="27"/>
        <v>32460.119480134304</v>
      </c>
      <c r="G215" s="64">
        <f t="shared" si="28"/>
        <v>23877.69100849652</v>
      </c>
      <c r="H215" s="64">
        <f t="shared" si="31"/>
        <v>8582.4284716377861</v>
      </c>
      <c r="I215" s="64">
        <f t="shared" si="29"/>
        <v>1173670.4678246831</v>
      </c>
      <c r="J215" s="64">
        <f>SUM($H$18:$H215)</f>
        <v>3887493.1248912737</v>
      </c>
    </row>
    <row r="216" spans="1:10">
      <c r="A216" s="22">
        <f>IF(Values_Entered,A215+1,"")</f>
        <v>199</v>
      </c>
      <c r="B216" s="21">
        <f t="shared" si="24"/>
        <v>49008</v>
      </c>
      <c r="C216" s="64">
        <f t="shared" si="30"/>
        <v>1173670.4678246831</v>
      </c>
      <c r="D216" s="64">
        <f t="shared" si="25"/>
        <v>32460.119480134304</v>
      </c>
      <c r="E216" s="65">
        <f t="shared" si="26"/>
        <v>0</v>
      </c>
      <c r="F216" s="64">
        <f t="shared" si="27"/>
        <v>32460.119480134304</v>
      </c>
      <c r="G216" s="64">
        <f t="shared" si="28"/>
        <v>24048.814460724076</v>
      </c>
      <c r="H216" s="64">
        <f t="shared" si="31"/>
        <v>8411.305019410227</v>
      </c>
      <c r="I216" s="64">
        <f t="shared" si="29"/>
        <v>1149621.6533639589</v>
      </c>
      <c r="J216" s="64">
        <f>SUM($H$18:$H216)</f>
        <v>3895904.429910684</v>
      </c>
    </row>
    <row r="217" spans="1:10">
      <c r="A217" s="22">
        <f>IF(Values_Entered,A216+1,"")</f>
        <v>200</v>
      </c>
      <c r="B217" s="21">
        <f t="shared" si="24"/>
        <v>49039</v>
      </c>
      <c r="C217" s="64">
        <f t="shared" si="30"/>
        <v>1149621.6533639589</v>
      </c>
      <c r="D217" s="64">
        <f t="shared" si="25"/>
        <v>32460.119480134304</v>
      </c>
      <c r="E217" s="65">
        <f t="shared" si="26"/>
        <v>0</v>
      </c>
      <c r="F217" s="64">
        <f t="shared" si="27"/>
        <v>32460.119480134304</v>
      </c>
      <c r="G217" s="64">
        <f t="shared" si="28"/>
        <v>24221.164297692601</v>
      </c>
      <c r="H217" s="64">
        <f t="shared" si="31"/>
        <v>8238.9551824417049</v>
      </c>
      <c r="I217" s="64">
        <f t="shared" si="29"/>
        <v>1125400.4890662662</v>
      </c>
      <c r="J217" s="64">
        <f>SUM($H$18:$H217)</f>
        <v>3904143.3850931255</v>
      </c>
    </row>
    <row r="218" spans="1:10">
      <c r="A218" s="22">
        <f>IF(Values_Entered,A217+1,"")</f>
        <v>201</v>
      </c>
      <c r="B218" s="21">
        <f t="shared" si="24"/>
        <v>49069</v>
      </c>
      <c r="C218" s="64">
        <f t="shared" si="30"/>
        <v>1125400.4890662662</v>
      </c>
      <c r="D218" s="64">
        <f t="shared" si="25"/>
        <v>32460.119480134304</v>
      </c>
      <c r="E218" s="65">
        <f t="shared" si="26"/>
        <v>0</v>
      </c>
      <c r="F218" s="64">
        <f t="shared" si="27"/>
        <v>32460.119480134304</v>
      </c>
      <c r="G218" s="64">
        <f t="shared" si="28"/>
        <v>24394.74930849273</v>
      </c>
      <c r="H218" s="64">
        <f t="shared" si="31"/>
        <v>8065.3701716415744</v>
      </c>
      <c r="I218" s="64">
        <f t="shared" si="29"/>
        <v>1101005.7397577735</v>
      </c>
      <c r="J218" s="64">
        <f>SUM($H$18:$H218)</f>
        <v>3912208.755264767</v>
      </c>
    </row>
    <row r="219" spans="1:10">
      <c r="A219" s="22">
        <f>IF(Values_Entered,A218+1,"")</f>
        <v>202</v>
      </c>
      <c r="B219" s="21">
        <f t="shared" si="24"/>
        <v>49100</v>
      </c>
      <c r="C219" s="64">
        <f t="shared" si="30"/>
        <v>1101005.7397577735</v>
      </c>
      <c r="D219" s="64">
        <f t="shared" si="25"/>
        <v>32460.119480134304</v>
      </c>
      <c r="E219" s="65">
        <f t="shared" si="26"/>
        <v>0</v>
      </c>
      <c r="F219" s="64">
        <f t="shared" si="27"/>
        <v>32460.119480134304</v>
      </c>
      <c r="G219" s="64">
        <f t="shared" si="28"/>
        <v>24569.578345203594</v>
      </c>
      <c r="H219" s="64">
        <f t="shared" si="31"/>
        <v>7890.5411349307096</v>
      </c>
      <c r="I219" s="64">
        <f t="shared" si="29"/>
        <v>1076436.1614125699</v>
      </c>
      <c r="J219" s="64">
        <f>SUM($H$18:$H219)</f>
        <v>3920099.2963996977</v>
      </c>
    </row>
    <row r="220" spans="1:10">
      <c r="A220" s="22">
        <f>IF(Values_Entered,A219+1,"")</f>
        <v>203</v>
      </c>
      <c r="B220" s="21">
        <f t="shared" si="24"/>
        <v>49130</v>
      </c>
      <c r="C220" s="64">
        <f t="shared" si="30"/>
        <v>1076436.1614125699</v>
      </c>
      <c r="D220" s="64">
        <f t="shared" si="25"/>
        <v>32460.119480134304</v>
      </c>
      <c r="E220" s="65">
        <f t="shared" si="26"/>
        <v>0</v>
      </c>
      <c r="F220" s="64">
        <f t="shared" si="27"/>
        <v>32460.119480134304</v>
      </c>
      <c r="G220" s="64">
        <f t="shared" si="28"/>
        <v>24745.660323344222</v>
      </c>
      <c r="H220" s="64">
        <f t="shared" si="31"/>
        <v>7714.4591567900834</v>
      </c>
      <c r="I220" s="64">
        <f t="shared" si="29"/>
        <v>1051690.5010892258</v>
      </c>
      <c r="J220" s="64">
        <f>SUM($H$18:$H220)</f>
        <v>3927813.7555564879</v>
      </c>
    </row>
    <row r="221" spans="1:10">
      <c r="A221" s="22">
        <f>IF(Values_Entered,A220+1,"")</f>
        <v>204</v>
      </c>
      <c r="B221" s="21">
        <f t="shared" si="24"/>
        <v>49161</v>
      </c>
      <c r="C221" s="64">
        <f t="shared" si="30"/>
        <v>1051690.5010892258</v>
      </c>
      <c r="D221" s="64">
        <f t="shared" si="25"/>
        <v>32460.119480134304</v>
      </c>
      <c r="E221" s="65">
        <f t="shared" si="26"/>
        <v>0</v>
      </c>
      <c r="F221" s="64">
        <f t="shared" si="27"/>
        <v>32460.119480134304</v>
      </c>
      <c r="G221" s="64">
        <f t="shared" si="28"/>
        <v>24923.004222328189</v>
      </c>
      <c r="H221" s="64">
        <f t="shared" si="31"/>
        <v>7537.1152578061165</v>
      </c>
      <c r="I221" s="64">
        <f t="shared" si="29"/>
        <v>1026767.4968668976</v>
      </c>
      <c r="J221" s="64">
        <f>SUM($H$18:$H221)</f>
        <v>3935350.8708142941</v>
      </c>
    </row>
    <row r="222" spans="1:10">
      <c r="A222" s="22">
        <f>IF(Values_Entered,A221+1,"")</f>
        <v>205</v>
      </c>
      <c r="B222" s="21">
        <f t="shared" si="24"/>
        <v>49192</v>
      </c>
      <c r="C222" s="64">
        <f t="shared" si="30"/>
        <v>1026767.4968668976</v>
      </c>
      <c r="D222" s="64">
        <f t="shared" si="25"/>
        <v>32460.119480134304</v>
      </c>
      <c r="E222" s="65">
        <f t="shared" si="26"/>
        <v>0</v>
      </c>
      <c r="F222" s="64">
        <f t="shared" si="27"/>
        <v>32460.119480134304</v>
      </c>
      <c r="G222" s="64">
        <f t="shared" si="28"/>
        <v>25101.619085921538</v>
      </c>
      <c r="H222" s="64">
        <f t="shared" si="31"/>
        <v>7358.5003942127651</v>
      </c>
      <c r="I222" s="64">
        <f t="shared" si="29"/>
        <v>1001665.877780976</v>
      </c>
      <c r="J222" s="64">
        <f>SUM($H$18:$H222)</f>
        <v>3942709.3712085066</v>
      </c>
    </row>
    <row r="223" spans="1:10">
      <c r="A223" s="22">
        <f>IF(Values_Entered,A222+1,"")</f>
        <v>206</v>
      </c>
      <c r="B223" s="21">
        <f t="shared" si="24"/>
        <v>49222</v>
      </c>
      <c r="C223" s="64">
        <f t="shared" si="30"/>
        <v>1001665.877780976</v>
      </c>
      <c r="D223" s="64">
        <f t="shared" si="25"/>
        <v>32460.119480134304</v>
      </c>
      <c r="E223" s="65">
        <f t="shared" si="26"/>
        <v>0</v>
      </c>
      <c r="F223" s="64">
        <f t="shared" si="27"/>
        <v>32460.119480134304</v>
      </c>
      <c r="G223" s="64">
        <f t="shared" si="28"/>
        <v>25281.514022703977</v>
      </c>
      <c r="H223" s="64">
        <f t="shared" si="31"/>
        <v>7178.6054574303271</v>
      </c>
      <c r="I223" s="64">
        <f t="shared" si="29"/>
        <v>976384.36375827203</v>
      </c>
      <c r="J223" s="64">
        <f>SUM($H$18:$H223)</f>
        <v>3949887.9766659369</v>
      </c>
    </row>
    <row r="224" spans="1:10">
      <c r="A224" s="22">
        <f>IF(Values_Entered,A223+1,"")</f>
        <v>207</v>
      </c>
      <c r="B224" s="21">
        <f t="shared" si="24"/>
        <v>49253</v>
      </c>
      <c r="C224" s="64">
        <f t="shared" si="30"/>
        <v>976384.36375827203</v>
      </c>
      <c r="D224" s="64">
        <f t="shared" si="25"/>
        <v>32460.119480134304</v>
      </c>
      <c r="E224" s="65">
        <f t="shared" si="26"/>
        <v>0</v>
      </c>
      <c r="F224" s="64">
        <f t="shared" si="27"/>
        <v>32460.119480134304</v>
      </c>
      <c r="G224" s="64">
        <f t="shared" si="28"/>
        <v>25462.698206533354</v>
      </c>
      <c r="H224" s="64">
        <f t="shared" si="31"/>
        <v>6997.4212736009495</v>
      </c>
      <c r="I224" s="64">
        <f t="shared" si="29"/>
        <v>950921.6655517387</v>
      </c>
      <c r="J224" s="64">
        <f>SUM($H$18:$H224)</f>
        <v>3956885.3979395377</v>
      </c>
    </row>
    <row r="225" spans="1:10">
      <c r="A225" s="22">
        <f>IF(Values_Entered,A224+1,"")</f>
        <v>208</v>
      </c>
      <c r="B225" s="21">
        <f t="shared" si="24"/>
        <v>49283</v>
      </c>
      <c r="C225" s="64">
        <f t="shared" si="30"/>
        <v>950921.6655517387</v>
      </c>
      <c r="D225" s="64">
        <f t="shared" si="25"/>
        <v>32460.119480134304</v>
      </c>
      <c r="E225" s="65">
        <f t="shared" si="26"/>
        <v>0</v>
      </c>
      <c r="F225" s="64">
        <f t="shared" si="27"/>
        <v>32460.119480134304</v>
      </c>
      <c r="G225" s="64">
        <f t="shared" si="28"/>
        <v>25645.18087701351</v>
      </c>
      <c r="H225" s="64">
        <f t="shared" si="31"/>
        <v>6814.9386031207932</v>
      </c>
      <c r="I225" s="64">
        <f t="shared" si="29"/>
        <v>925276.48467472522</v>
      </c>
      <c r="J225" s="64">
        <f>SUM($H$18:$H225)</f>
        <v>3963700.3365426585</v>
      </c>
    </row>
    <row r="226" spans="1:10">
      <c r="A226" s="22">
        <f>IF(Values_Entered,A225+1,"")</f>
        <v>209</v>
      </c>
      <c r="B226" s="21">
        <f t="shared" si="24"/>
        <v>49314</v>
      </c>
      <c r="C226" s="64">
        <f t="shared" si="30"/>
        <v>925276.48467472522</v>
      </c>
      <c r="D226" s="64">
        <f t="shared" si="25"/>
        <v>32460.119480134304</v>
      </c>
      <c r="E226" s="65">
        <f t="shared" si="26"/>
        <v>0</v>
      </c>
      <c r="F226" s="64">
        <f t="shared" si="27"/>
        <v>32460.119480134304</v>
      </c>
      <c r="G226" s="64">
        <f t="shared" si="28"/>
        <v>25828.971339965439</v>
      </c>
      <c r="H226" s="64">
        <f t="shared" si="31"/>
        <v>6631.1481401688643</v>
      </c>
      <c r="I226" s="64">
        <f t="shared" si="29"/>
        <v>899447.51333475974</v>
      </c>
      <c r="J226" s="64">
        <f>SUM($H$18:$H226)</f>
        <v>3970331.4846828273</v>
      </c>
    </row>
    <row r="227" spans="1:10">
      <c r="A227" s="22">
        <f>IF(Values_Entered,A226+1,"")</f>
        <v>210</v>
      </c>
      <c r="B227" s="21">
        <f t="shared" si="24"/>
        <v>49345</v>
      </c>
      <c r="C227" s="64">
        <f t="shared" si="30"/>
        <v>899447.51333475974</v>
      </c>
      <c r="D227" s="64">
        <f t="shared" si="25"/>
        <v>32460.119480134304</v>
      </c>
      <c r="E227" s="65">
        <f t="shared" si="26"/>
        <v>0</v>
      </c>
      <c r="F227" s="64">
        <f t="shared" si="27"/>
        <v>32460.119480134304</v>
      </c>
      <c r="G227" s="64">
        <f t="shared" si="28"/>
        <v>26014.07896790186</v>
      </c>
      <c r="H227" s="64">
        <f t="shared" si="31"/>
        <v>6446.0405122324446</v>
      </c>
      <c r="I227" s="64">
        <f t="shared" si="29"/>
        <v>873433.43436685787</v>
      </c>
      <c r="J227" s="64">
        <f>SUM($H$18:$H227)</f>
        <v>3976777.5251950598</v>
      </c>
    </row>
    <row r="228" spans="1:10">
      <c r="A228" s="22">
        <f>IF(Values_Entered,A227+1,"")</f>
        <v>211</v>
      </c>
      <c r="B228" s="21">
        <f t="shared" si="24"/>
        <v>49373</v>
      </c>
      <c r="C228" s="64">
        <f t="shared" si="30"/>
        <v>873433.43436685787</v>
      </c>
      <c r="D228" s="64">
        <f t="shared" si="25"/>
        <v>32460.119480134304</v>
      </c>
      <c r="E228" s="65">
        <f t="shared" si="26"/>
        <v>0</v>
      </c>
      <c r="F228" s="64">
        <f t="shared" si="27"/>
        <v>32460.119480134304</v>
      </c>
      <c r="G228" s="64">
        <f t="shared" si="28"/>
        <v>26200.513200505156</v>
      </c>
      <c r="H228" s="64">
        <f t="shared" si="31"/>
        <v>6259.606279629148</v>
      </c>
      <c r="I228" s="64">
        <f t="shared" si="29"/>
        <v>847232.92116635269</v>
      </c>
      <c r="J228" s="64">
        <f>SUM($H$18:$H228)</f>
        <v>3983037.1314746891</v>
      </c>
    </row>
    <row r="229" spans="1:10">
      <c r="A229" s="22">
        <f>IF(Values_Entered,A228+1,"")</f>
        <v>212</v>
      </c>
      <c r="B229" s="21">
        <f t="shared" si="24"/>
        <v>49404</v>
      </c>
      <c r="C229" s="64">
        <f t="shared" si="30"/>
        <v>847232.92116635269</v>
      </c>
      <c r="D229" s="64">
        <f t="shared" si="25"/>
        <v>32460.119480134304</v>
      </c>
      <c r="E229" s="65">
        <f t="shared" si="26"/>
        <v>0</v>
      </c>
      <c r="F229" s="64">
        <f t="shared" si="27"/>
        <v>32460.119480134304</v>
      </c>
      <c r="G229" s="64">
        <f t="shared" si="28"/>
        <v>26388.283545108778</v>
      </c>
      <c r="H229" s="64">
        <f t="shared" si="31"/>
        <v>6071.8359350255269</v>
      </c>
      <c r="I229" s="64">
        <f t="shared" si="29"/>
        <v>820844.63762124395</v>
      </c>
      <c r="J229" s="64">
        <f>SUM($H$18:$H229)</f>
        <v>3989108.9674097146</v>
      </c>
    </row>
    <row r="230" spans="1:10">
      <c r="A230" s="22">
        <f>IF(Values_Entered,A229+1,"")</f>
        <v>213</v>
      </c>
      <c r="B230" s="21">
        <f t="shared" si="24"/>
        <v>49434</v>
      </c>
      <c r="C230" s="64">
        <f t="shared" si="30"/>
        <v>820844.63762124395</v>
      </c>
      <c r="D230" s="64">
        <f t="shared" si="25"/>
        <v>32460.119480134304</v>
      </c>
      <c r="E230" s="65">
        <f t="shared" si="26"/>
        <v>0</v>
      </c>
      <c r="F230" s="64">
        <f t="shared" si="27"/>
        <v>32460.119480134304</v>
      </c>
      <c r="G230" s="64">
        <f t="shared" si="28"/>
        <v>26577.399577182056</v>
      </c>
      <c r="H230" s="64">
        <f t="shared" si="31"/>
        <v>5882.719902952248</v>
      </c>
      <c r="I230" s="64">
        <f t="shared" si="29"/>
        <v>794267.23804406193</v>
      </c>
      <c r="J230" s="64">
        <f>SUM($H$18:$H230)</f>
        <v>3994991.6873126668</v>
      </c>
    </row>
    <row r="231" spans="1:10">
      <c r="A231" s="22">
        <f>IF(Values_Entered,A230+1,"")</f>
        <v>214</v>
      </c>
      <c r="B231" s="21">
        <f t="shared" si="24"/>
        <v>49465</v>
      </c>
      <c r="C231" s="64">
        <f t="shared" si="30"/>
        <v>794267.23804406193</v>
      </c>
      <c r="D231" s="64">
        <f t="shared" si="25"/>
        <v>32460.119480134304</v>
      </c>
      <c r="E231" s="65">
        <f t="shared" si="26"/>
        <v>0</v>
      </c>
      <c r="F231" s="64">
        <f t="shared" si="27"/>
        <v>32460.119480134304</v>
      </c>
      <c r="G231" s="64">
        <f t="shared" si="28"/>
        <v>26767.870940818528</v>
      </c>
      <c r="H231" s="64">
        <f t="shared" si="31"/>
        <v>5692.2485393157767</v>
      </c>
      <c r="I231" s="64">
        <f t="shared" si="29"/>
        <v>767499.36710324336</v>
      </c>
      <c r="J231" s="64">
        <f>SUM($H$18:$H231)</f>
        <v>4000683.9358519828</v>
      </c>
    </row>
    <row r="232" spans="1:10">
      <c r="A232" s="22">
        <f>IF(Values_Entered,A231+1,"")</f>
        <v>215</v>
      </c>
      <c r="B232" s="21">
        <f t="shared" si="24"/>
        <v>49495</v>
      </c>
      <c r="C232" s="64">
        <f t="shared" si="30"/>
        <v>767499.36710324336</v>
      </c>
      <c r="D232" s="64">
        <f t="shared" si="25"/>
        <v>32460.119480134304</v>
      </c>
      <c r="E232" s="65">
        <f t="shared" si="26"/>
        <v>0</v>
      </c>
      <c r="F232" s="64">
        <f t="shared" si="27"/>
        <v>32460.119480134304</v>
      </c>
      <c r="G232" s="64">
        <f t="shared" si="28"/>
        <v>26959.707349227727</v>
      </c>
      <c r="H232" s="64">
        <f t="shared" si="31"/>
        <v>5500.4121309065767</v>
      </c>
      <c r="I232" s="64">
        <f t="shared" si="29"/>
        <v>740539.65975401562</v>
      </c>
      <c r="J232" s="64">
        <f>SUM($H$18:$H232)</f>
        <v>4006184.3479828895</v>
      </c>
    </row>
    <row r="233" spans="1:10">
      <c r="A233" s="22">
        <f>IF(Values_Entered,A232+1,"")</f>
        <v>216</v>
      </c>
      <c r="B233" s="21">
        <f t="shared" si="24"/>
        <v>49526</v>
      </c>
      <c r="C233" s="64">
        <f t="shared" si="30"/>
        <v>740539.65975401562</v>
      </c>
      <c r="D233" s="64">
        <f t="shared" si="25"/>
        <v>32460.119480134304</v>
      </c>
      <c r="E233" s="65">
        <f t="shared" si="26"/>
        <v>0</v>
      </c>
      <c r="F233" s="64">
        <f t="shared" si="27"/>
        <v>32460.119480134304</v>
      </c>
      <c r="G233" s="64">
        <f t="shared" si="28"/>
        <v>27152.918585230527</v>
      </c>
      <c r="H233" s="64">
        <f t="shared" si="31"/>
        <v>5307.2008949037781</v>
      </c>
      <c r="I233" s="64">
        <f t="shared" si="29"/>
        <v>713386.74116878514</v>
      </c>
      <c r="J233" s="64">
        <f>SUM($H$18:$H233)</f>
        <v>4011491.5488777934</v>
      </c>
    </row>
    <row r="234" spans="1:10">
      <c r="A234" s="22">
        <f>IF(Values_Entered,A233+1,"")</f>
        <v>217</v>
      </c>
      <c r="B234" s="21">
        <f t="shared" si="24"/>
        <v>49557</v>
      </c>
      <c r="C234" s="64">
        <f t="shared" si="30"/>
        <v>713386.74116878514</v>
      </c>
      <c r="D234" s="64">
        <f t="shared" si="25"/>
        <v>32460.119480134304</v>
      </c>
      <c r="E234" s="65">
        <f t="shared" si="26"/>
        <v>0</v>
      </c>
      <c r="F234" s="64">
        <f t="shared" si="27"/>
        <v>32460.119480134304</v>
      </c>
      <c r="G234" s="64">
        <f t="shared" si="28"/>
        <v>27347.514501758011</v>
      </c>
      <c r="H234" s="64">
        <f t="shared" si="31"/>
        <v>5112.6049783762928</v>
      </c>
      <c r="I234" s="64">
        <f t="shared" si="29"/>
        <v>686039.22666702711</v>
      </c>
      <c r="J234" s="64">
        <f>SUM($H$18:$H234)</f>
        <v>4016604.1538561694</v>
      </c>
    </row>
    <row r="235" spans="1:10">
      <c r="A235" s="22">
        <f>IF(Values_Entered,A234+1,"")</f>
        <v>218</v>
      </c>
      <c r="B235" s="21">
        <f t="shared" si="24"/>
        <v>49587</v>
      </c>
      <c r="C235" s="64">
        <f t="shared" si="30"/>
        <v>686039.22666702711</v>
      </c>
      <c r="D235" s="64">
        <f t="shared" si="25"/>
        <v>32460.119480134304</v>
      </c>
      <c r="E235" s="65">
        <f t="shared" si="26"/>
        <v>0</v>
      </c>
      <c r="F235" s="64">
        <f t="shared" si="27"/>
        <v>32460.119480134304</v>
      </c>
      <c r="G235" s="64">
        <f t="shared" si="28"/>
        <v>27543.505022353944</v>
      </c>
      <c r="H235" s="64">
        <f t="shared" si="31"/>
        <v>4916.6144577803607</v>
      </c>
      <c r="I235" s="64">
        <f t="shared" si="29"/>
        <v>658495.72164467315</v>
      </c>
      <c r="J235" s="64">
        <f>SUM($H$18:$H235)</f>
        <v>4021520.7683139499</v>
      </c>
    </row>
    <row r="236" spans="1:10">
      <c r="A236" s="22">
        <f>IF(Values_Entered,A235+1,"")</f>
        <v>219</v>
      </c>
      <c r="B236" s="21">
        <f t="shared" si="24"/>
        <v>49618</v>
      </c>
      <c r="C236" s="64">
        <f t="shared" si="30"/>
        <v>658495.72164467315</v>
      </c>
      <c r="D236" s="64">
        <f t="shared" si="25"/>
        <v>32460.119480134304</v>
      </c>
      <c r="E236" s="65">
        <f t="shared" si="26"/>
        <v>0</v>
      </c>
      <c r="F236" s="64">
        <f t="shared" si="27"/>
        <v>32460.119480134304</v>
      </c>
      <c r="G236" s="64">
        <f t="shared" si="28"/>
        <v>27740.900141680813</v>
      </c>
      <c r="H236" s="64">
        <f t="shared" si="31"/>
        <v>4719.2193384534903</v>
      </c>
      <c r="I236" s="64">
        <f t="shared" si="29"/>
        <v>630754.8215029923</v>
      </c>
      <c r="J236" s="64">
        <f>SUM($H$18:$H236)</f>
        <v>4026239.9876524033</v>
      </c>
    </row>
    <row r="237" spans="1:10">
      <c r="A237" s="22">
        <f>IF(Values_Entered,A236+1,"")</f>
        <v>220</v>
      </c>
      <c r="B237" s="21">
        <f t="shared" si="24"/>
        <v>49648</v>
      </c>
      <c r="C237" s="64">
        <f t="shared" si="30"/>
        <v>630754.8215029923</v>
      </c>
      <c r="D237" s="64">
        <f t="shared" si="25"/>
        <v>32460.119480134304</v>
      </c>
      <c r="E237" s="65">
        <f t="shared" si="26"/>
        <v>0</v>
      </c>
      <c r="F237" s="64">
        <f t="shared" si="27"/>
        <v>32460.119480134304</v>
      </c>
      <c r="G237" s="64">
        <f t="shared" si="28"/>
        <v>27939.709926029525</v>
      </c>
      <c r="H237" s="64">
        <f t="shared" si="31"/>
        <v>4520.4095541047782</v>
      </c>
      <c r="I237" s="64">
        <f t="shared" si="29"/>
        <v>602815.11157696275</v>
      </c>
      <c r="J237" s="64">
        <f>SUM($H$18:$H237)</f>
        <v>4030760.3972065081</v>
      </c>
    </row>
    <row r="238" spans="1:10">
      <c r="A238" s="22">
        <f>IF(Values_Entered,A237+1,"")</f>
        <v>221</v>
      </c>
      <c r="B238" s="21">
        <f t="shared" si="24"/>
        <v>49679</v>
      </c>
      <c r="C238" s="64">
        <f t="shared" si="30"/>
        <v>602815.11157696275</v>
      </c>
      <c r="D238" s="64">
        <f t="shared" si="25"/>
        <v>32460.119480134304</v>
      </c>
      <c r="E238" s="65">
        <f t="shared" si="26"/>
        <v>0</v>
      </c>
      <c r="F238" s="64">
        <f t="shared" si="27"/>
        <v>32460.119480134304</v>
      </c>
      <c r="G238" s="64">
        <f t="shared" si="28"/>
        <v>28139.944513832739</v>
      </c>
      <c r="H238" s="64">
        <f t="shared" si="31"/>
        <v>4320.1749663015662</v>
      </c>
      <c r="I238" s="64">
        <f t="shared" si="29"/>
        <v>574675.16706313007</v>
      </c>
      <c r="J238" s="64">
        <f>SUM($H$18:$H238)</f>
        <v>4035080.5721728099</v>
      </c>
    </row>
    <row r="239" spans="1:10">
      <c r="A239" s="22">
        <f>IF(Values_Entered,A238+1,"")</f>
        <v>222</v>
      </c>
      <c r="B239" s="21">
        <f t="shared" si="24"/>
        <v>49710</v>
      </c>
      <c r="C239" s="64">
        <f t="shared" si="30"/>
        <v>574675.16706313007</v>
      </c>
      <c r="D239" s="64">
        <f t="shared" si="25"/>
        <v>32460.119480134304</v>
      </c>
      <c r="E239" s="65">
        <f t="shared" si="26"/>
        <v>0</v>
      </c>
      <c r="F239" s="64">
        <f t="shared" si="27"/>
        <v>32460.119480134304</v>
      </c>
      <c r="G239" s="64">
        <f t="shared" si="28"/>
        <v>28341.614116181874</v>
      </c>
      <c r="H239" s="64">
        <f t="shared" si="31"/>
        <v>4118.5053639524313</v>
      </c>
      <c r="I239" s="64">
        <f t="shared" si="29"/>
        <v>546333.55294694821</v>
      </c>
      <c r="J239" s="64">
        <f>SUM($H$18:$H239)</f>
        <v>4039199.0775367622</v>
      </c>
    </row>
    <row r="240" spans="1:10">
      <c r="A240" s="22">
        <f>IF(Values_Entered,A239+1,"")</f>
        <v>223</v>
      </c>
      <c r="B240" s="21">
        <f t="shared" si="24"/>
        <v>49739</v>
      </c>
      <c r="C240" s="64">
        <f t="shared" si="30"/>
        <v>546333.55294694821</v>
      </c>
      <c r="D240" s="64">
        <f t="shared" si="25"/>
        <v>32460.119480134304</v>
      </c>
      <c r="E240" s="65">
        <f t="shared" si="26"/>
        <v>0</v>
      </c>
      <c r="F240" s="64">
        <f t="shared" si="27"/>
        <v>32460.119480134304</v>
      </c>
      <c r="G240" s="64">
        <f t="shared" si="28"/>
        <v>28544.729017347843</v>
      </c>
      <c r="H240" s="64">
        <f t="shared" si="31"/>
        <v>3915.3904627864617</v>
      </c>
      <c r="I240" s="64">
        <f t="shared" si="29"/>
        <v>517788.82392960036</v>
      </c>
      <c r="J240" s="64">
        <f>SUM($H$18:$H240)</f>
        <v>4043114.4679995487</v>
      </c>
    </row>
    <row r="241" spans="1:10">
      <c r="A241" s="22">
        <f>IF(Values_Entered,A240+1,"")</f>
        <v>224</v>
      </c>
      <c r="B241" s="21">
        <f t="shared" si="24"/>
        <v>49770</v>
      </c>
      <c r="C241" s="64">
        <f t="shared" si="30"/>
        <v>517788.82392960036</v>
      </c>
      <c r="D241" s="64">
        <f t="shared" si="25"/>
        <v>32460.119480134304</v>
      </c>
      <c r="E241" s="65">
        <f t="shared" si="26"/>
        <v>0</v>
      </c>
      <c r="F241" s="64">
        <f t="shared" si="27"/>
        <v>32460.119480134304</v>
      </c>
      <c r="G241" s="64">
        <f t="shared" si="28"/>
        <v>28749.2995753055</v>
      </c>
      <c r="H241" s="64">
        <f t="shared" si="31"/>
        <v>3710.8199048288025</v>
      </c>
      <c r="I241" s="64">
        <f t="shared" si="29"/>
        <v>489039.52435429487</v>
      </c>
      <c r="J241" s="64">
        <f>SUM($H$18:$H241)</f>
        <v>4046825.2879043776</v>
      </c>
    </row>
    <row r="242" spans="1:10">
      <c r="A242" s="22">
        <f>IF(Values_Entered,A241+1,"")</f>
        <v>225</v>
      </c>
      <c r="B242" s="21">
        <f t="shared" si="24"/>
        <v>49800</v>
      </c>
      <c r="C242" s="64">
        <f t="shared" si="30"/>
        <v>489039.52435429487</v>
      </c>
      <c r="D242" s="64">
        <f t="shared" si="25"/>
        <v>32460.119480134304</v>
      </c>
      <c r="E242" s="65">
        <f t="shared" si="26"/>
        <v>0</v>
      </c>
      <c r="F242" s="64">
        <f t="shared" si="27"/>
        <v>32460.119480134304</v>
      </c>
      <c r="G242" s="64">
        <f t="shared" si="28"/>
        <v>28955.33622226186</v>
      </c>
      <c r="H242" s="64">
        <f t="shared" si="31"/>
        <v>3504.7832578724465</v>
      </c>
      <c r="I242" s="64">
        <f t="shared" si="29"/>
        <v>460084.18813203298</v>
      </c>
      <c r="J242" s="64">
        <f>SUM($H$18:$H242)</f>
        <v>4050330.0711622499</v>
      </c>
    </row>
    <row r="243" spans="1:10">
      <c r="A243" s="22">
        <f>IF(Values_Entered,A242+1,"")</f>
        <v>226</v>
      </c>
      <c r="B243" s="21">
        <f t="shared" si="24"/>
        <v>49831</v>
      </c>
      <c r="C243" s="64">
        <f t="shared" si="30"/>
        <v>460084.18813203298</v>
      </c>
      <c r="D243" s="64">
        <f t="shared" si="25"/>
        <v>32460.119480134304</v>
      </c>
      <c r="E243" s="65">
        <f t="shared" si="26"/>
        <v>0</v>
      </c>
      <c r="F243" s="64">
        <f t="shared" si="27"/>
        <v>32460.119480134304</v>
      </c>
      <c r="G243" s="64">
        <f t="shared" si="28"/>
        <v>29162.849465188068</v>
      </c>
      <c r="H243" s="64">
        <f t="shared" si="31"/>
        <v>3297.2700149462362</v>
      </c>
      <c r="I243" s="64">
        <f t="shared" si="29"/>
        <v>430921.33866684494</v>
      </c>
      <c r="J243" s="64">
        <f>SUM($H$18:$H243)</f>
        <v>4053627.3411771962</v>
      </c>
    </row>
    <row r="244" spans="1:10">
      <c r="A244" s="22">
        <f>IF(Values_Entered,A243+1,"")</f>
        <v>227</v>
      </c>
      <c r="B244" s="21">
        <f t="shared" si="24"/>
        <v>49861</v>
      </c>
      <c r="C244" s="64">
        <f t="shared" si="30"/>
        <v>430921.33866684494</v>
      </c>
      <c r="D244" s="64">
        <f t="shared" si="25"/>
        <v>32460.119480134304</v>
      </c>
      <c r="E244" s="65">
        <f t="shared" si="26"/>
        <v>0</v>
      </c>
      <c r="F244" s="64">
        <f t="shared" si="27"/>
        <v>32460.119480134304</v>
      </c>
      <c r="G244" s="64">
        <f t="shared" si="28"/>
        <v>29371.849886355249</v>
      </c>
      <c r="H244" s="64">
        <f t="shared" si="31"/>
        <v>3088.2695937790554</v>
      </c>
      <c r="I244" s="64">
        <f t="shared" si="29"/>
        <v>401549.48878048972</v>
      </c>
      <c r="J244" s="64">
        <f>SUM($H$18:$H244)</f>
        <v>4056715.6107709752</v>
      </c>
    </row>
    <row r="245" spans="1:10">
      <c r="A245" s="22">
        <f>IF(Values_Entered,A244+1,"")</f>
        <v>228</v>
      </c>
      <c r="B245" s="21">
        <f t="shared" si="24"/>
        <v>49892</v>
      </c>
      <c r="C245" s="64">
        <f t="shared" si="30"/>
        <v>401549.48878048972</v>
      </c>
      <c r="D245" s="64">
        <f t="shared" si="25"/>
        <v>32460.119480134304</v>
      </c>
      <c r="E245" s="65">
        <f t="shared" si="26"/>
        <v>0</v>
      </c>
      <c r="F245" s="64">
        <f t="shared" si="27"/>
        <v>32460.119480134304</v>
      </c>
      <c r="G245" s="64">
        <f t="shared" si="28"/>
        <v>29582.348143874129</v>
      </c>
      <c r="H245" s="64">
        <f t="shared" si="31"/>
        <v>2877.7713362601758</v>
      </c>
      <c r="I245" s="64">
        <f t="shared" si="29"/>
        <v>371967.14063661557</v>
      </c>
      <c r="J245" s="64">
        <f>SUM($H$18:$H245)</f>
        <v>4059593.3821072355</v>
      </c>
    </row>
    <row r="246" spans="1:10">
      <c r="A246" s="22">
        <f>IF(Values_Entered,A245+1,"")</f>
        <v>229</v>
      </c>
      <c r="B246" s="21">
        <f t="shared" si="24"/>
        <v>49923</v>
      </c>
      <c r="C246" s="64">
        <f t="shared" si="30"/>
        <v>371967.14063661557</v>
      </c>
      <c r="D246" s="64">
        <f t="shared" si="25"/>
        <v>32460.119480134304</v>
      </c>
      <c r="E246" s="65">
        <f t="shared" si="26"/>
        <v>0</v>
      </c>
      <c r="F246" s="64">
        <f t="shared" si="27"/>
        <v>32460.119480134304</v>
      </c>
      <c r="G246" s="64">
        <f t="shared" si="28"/>
        <v>29794.354972238558</v>
      </c>
      <c r="H246" s="64">
        <f t="shared" si="31"/>
        <v>2665.7645078957448</v>
      </c>
      <c r="I246" s="64">
        <f t="shared" si="29"/>
        <v>342172.78566437704</v>
      </c>
      <c r="J246" s="64">
        <f>SUM($H$18:$H246)</f>
        <v>4062259.1466151313</v>
      </c>
    </row>
    <row r="247" spans="1:10">
      <c r="A247" s="22">
        <f>IF(Values_Entered,A246+1,"")</f>
        <v>230</v>
      </c>
      <c r="B247" s="21">
        <f t="shared" si="24"/>
        <v>49953</v>
      </c>
      <c r="C247" s="64">
        <f t="shared" si="30"/>
        <v>342172.78566437704</v>
      </c>
      <c r="D247" s="64">
        <f t="shared" si="25"/>
        <v>32460.119480134304</v>
      </c>
      <c r="E247" s="65">
        <f t="shared" si="26"/>
        <v>0</v>
      </c>
      <c r="F247" s="64">
        <f t="shared" si="27"/>
        <v>32460.119480134304</v>
      </c>
      <c r="G247" s="64">
        <f t="shared" si="28"/>
        <v>30007.881182872938</v>
      </c>
      <c r="H247" s="64">
        <f t="shared" si="31"/>
        <v>2452.2382972613686</v>
      </c>
      <c r="I247" s="64">
        <f t="shared" si="29"/>
        <v>312164.90448150411</v>
      </c>
      <c r="J247" s="64">
        <f>SUM($H$18:$H247)</f>
        <v>4064711.3849123926</v>
      </c>
    </row>
    <row r="248" spans="1:10">
      <c r="A248" s="22">
        <f>IF(Values_Entered,A247+1,"")</f>
        <v>231</v>
      </c>
      <c r="B248" s="21">
        <f t="shared" si="24"/>
        <v>49984</v>
      </c>
      <c r="C248" s="64">
        <f t="shared" si="30"/>
        <v>312164.90448150411</v>
      </c>
      <c r="D248" s="64">
        <f t="shared" si="25"/>
        <v>32460.119480134304</v>
      </c>
      <c r="E248" s="65">
        <f t="shared" si="26"/>
        <v>0</v>
      </c>
      <c r="F248" s="64">
        <f t="shared" si="27"/>
        <v>32460.119480134304</v>
      </c>
      <c r="G248" s="64">
        <f t="shared" si="28"/>
        <v>30222.937664683526</v>
      </c>
      <c r="H248" s="64">
        <f t="shared" si="31"/>
        <v>2237.1818154507796</v>
      </c>
      <c r="I248" s="64">
        <f t="shared" si="29"/>
        <v>281941.96681682061</v>
      </c>
      <c r="J248" s="64">
        <f>SUM($H$18:$H248)</f>
        <v>4066948.5667278436</v>
      </c>
    </row>
    <row r="249" spans="1:10">
      <c r="A249" s="22">
        <f>IF(Values_Entered,A248+1,"")</f>
        <v>232</v>
      </c>
      <c r="B249" s="21">
        <f t="shared" si="24"/>
        <v>50014</v>
      </c>
      <c r="C249" s="64">
        <f t="shared" si="30"/>
        <v>281941.96681682061</v>
      </c>
      <c r="D249" s="64">
        <f t="shared" si="25"/>
        <v>32460.119480134304</v>
      </c>
      <c r="E249" s="65">
        <f t="shared" si="26"/>
        <v>0</v>
      </c>
      <c r="F249" s="64">
        <f t="shared" si="27"/>
        <v>32460.119480134304</v>
      </c>
      <c r="G249" s="64">
        <f t="shared" si="28"/>
        <v>30439.535384613759</v>
      </c>
      <c r="H249" s="64">
        <f t="shared" si="31"/>
        <v>2020.5840955205476</v>
      </c>
      <c r="I249" s="64">
        <f t="shared" si="29"/>
        <v>251502.43143220685</v>
      </c>
      <c r="J249" s="64">
        <f>SUM($H$18:$H249)</f>
        <v>4068969.150823364</v>
      </c>
    </row>
    <row r="250" spans="1:10">
      <c r="A250" s="22">
        <f>IF(Values_Entered,A249+1,"")</f>
        <v>233</v>
      </c>
      <c r="B250" s="21">
        <f t="shared" si="24"/>
        <v>50045</v>
      </c>
      <c r="C250" s="64">
        <f t="shared" si="30"/>
        <v>251502.43143220685</v>
      </c>
      <c r="D250" s="64">
        <f t="shared" si="25"/>
        <v>32460.119480134304</v>
      </c>
      <c r="E250" s="65">
        <f t="shared" si="26"/>
        <v>0</v>
      </c>
      <c r="F250" s="64">
        <f t="shared" si="27"/>
        <v>32460.119480134304</v>
      </c>
      <c r="G250" s="64">
        <f t="shared" si="28"/>
        <v>30657.685388203488</v>
      </c>
      <c r="H250" s="64">
        <f t="shared" si="31"/>
        <v>1802.4340919308158</v>
      </c>
      <c r="I250" s="64">
        <f t="shared" si="29"/>
        <v>220844.74604400338</v>
      </c>
      <c r="J250" s="64">
        <f>SUM($H$18:$H250)</f>
        <v>4070771.5849152948</v>
      </c>
    </row>
    <row r="251" spans="1:10">
      <c r="A251" s="22">
        <f>IF(Values_Entered,A250+1,"")</f>
        <v>234</v>
      </c>
      <c r="B251" s="21">
        <f t="shared" si="24"/>
        <v>50076</v>
      </c>
      <c r="C251" s="64">
        <f t="shared" si="30"/>
        <v>220844.74604400338</v>
      </c>
      <c r="D251" s="64">
        <f t="shared" si="25"/>
        <v>32460.119480134304</v>
      </c>
      <c r="E251" s="65">
        <f t="shared" si="26"/>
        <v>0</v>
      </c>
      <c r="F251" s="64">
        <f t="shared" si="27"/>
        <v>32460.119480134304</v>
      </c>
      <c r="G251" s="64">
        <f t="shared" si="28"/>
        <v>30877.398800152281</v>
      </c>
      <c r="H251" s="64">
        <f t="shared" si="31"/>
        <v>1582.7206799820242</v>
      </c>
      <c r="I251" s="64">
        <f t="shared" si="29"/>
        <v>189967.34724385111</v>
      </c>
      <c r="J251" s="64">
        <f>SUM($H$18:$H251)</f>
        <v>4072354.3055952769</v>
      </c>
    </row>
    <row r="252" spans="1:10">
      <c r="A252" s="22">
        <f>IF(Values_Entered,A251+1,"")</f>
        <v>235</v>
      </c>
      <c r="B252" s="21">
        <f t="shared" si="24"/>
        <v>50104</v>
      </c>
      <c r="C252" s="64">
        <f t="shared" si="30"/>
        <v>189967.34724385111</v>
      </c>
      <c r="D252" s="64">
        <f t="shared" si="25"/>
        <v>32460.119480134304</v>
      </c>
      <c r="E252" s="65">
        <f t="shared" si="26"/>
        <v>0</v>
      </c>
      <c r="F252" s="64">
        <f t="shared" si="27"/>
        <v>32460.119480134304</v>
      </c>
      <c r="G252" s="64">
        <f t="shared" si="28"/>
        <v>31098.686824886703</v>
      </c>
      <c r="H252" s="64">
        <f t="shared" si="31"/>
        <v>1361.4326552475995</v>
      </c>
      <c r="I252" s="64">
        <f t="shared" si="29"/>
        <v>158868.6604189644</v>
      </c>
      <c r="J252" s="64">
        <f>SUM($H$18:$H252)</f>
        <v>4073715.7382505243</v>
      </c>
    </row>
    <row r="253" spans="1:10">
      <c r="A253" s="22">
        <f>IF(Values_Entered,A252+1,"")</f>
        <v>236</v>
      </c>
      <c r="B253" s="21">
        <f t="shared" si="24"/>
        <v>50135</v>
      </c>
      <c r="C253" s="64">
        <f t="shared" si="30"/>
        <v>158868.6604189644</v>
      </c>
      <c r="D253" s="64">
        <f t="shared" si="25"/>
        <v>32460.119480134304</v>
      </c>
      <c r="E253" s="65">
        <f t="shared" si="26"/>
        <v>0</v>
      </c>
      <c r="F253" s="64">
        <f t="shared" si="27"/>
        <v>32460.119480134304</v>
      </c>
      <c r="G253" s="64">
        <f t="shared" si="28"/>
        <v>31321.560747131727</v>
      </c>
      <c r="H253" s="64">
        <f t="shared" si="31"/>
        <v>1138.558733002578</v>
      </c>
      <c r="I253" s="64">
        <f t="shared" si="29"/>
        <v>127547.09967183266</v>
      </c>
      <c r="J253" s="64">
        <f>SUM($H$18:$H253)</f>
        <v>4074854.296983527</v>
      </c>
    </row>
    <row r="254" spans="1:10">
      <c r="A254" s="22">
        <f>IF(Values_Entered,A253+1,"")</f>
        <v>237</v>
      </c>
      <c r="B254" s="21">
        <f t="shared" si="24"/>
        <v>50165</v>
      </c>
      <c r="C254" s="64">
        <f t="shared" si="30"/>
        <v>127547.09967183266</v>
      </c>
      <c r="D254" s="64">
        <f t="shared" si="25"/>
        <v>32460.119480134304</v>
      </c>
      <c r="E254" s="65">
        <f t="shared" si="26"/>
        <v>0</v>
      </c>
      <c r="F254" s="64">
        <f t="shared" si="27"/>
        <v>32460.119480134304</v>
      </c>
      <c r="G254" s="64">
        <f t="shared" si="28"/>
        <v>31546.03193248617</v>
      </c>
      <c r="H254" s="64">
        <f t="shared" si="31"/>
        <v>914.08754764813409</v>
      </c>
      <c r="I254" s="64">
        <f t="shared" si="29"/>
        <v>96001.067739346501</v>
      </c>
      <c r="J254" s="64">
        <f>SUM($H$18:$H254)</f>
        <v>4075768.3845311753</v>
      </c>
    </row>
    <row r="255" spans="1:10">
      <c r="A255" s="22">
        <f>IF(Values_Entered,A254+1,"")</f>
        <v>238</v>
      </c>
      <c r="B255" s="21">
        <f t="shared" si="24"/>
        <v>50196</v>
      </c>
      <c r="C255" s="64">
        <f t="shared" si="30"/>
        <v>96001.067739346501</v>
      </c>
      <c r="D255" s="64">
        <f t="shared" si="25"/>
        <v>32460.119480134304</v>
      </c>
      <c r="E255" s="65">
        <f t="shared" si="26"/>
        <v>0</v>
      </c>
      <c r="F255" s="64">
        <f t="shared" si="27"/>
        <v>32460.119480134304</v>
      </c>
      <c r="G255" s="64">
        <f t="shared" si="28"/>
        <v>31772.111828002322</v>
      </c>
      <c r="H255" s="64">
        <f t="shared" si="31"/>
        <v>688.00765213198326</v>
      </c>
      <c r="I255" s="64">
        <f t="shared" si="29"/>
        <v>64228.955911344179</v>
      </c>
      <c r="J255" s="64">
        <f>SUM($H$18:$H255)</f>
        <v>4076456.3921833071</v>
      </c>
    </row>
    <row r="256" spans="1:10">
      <c r="A256" s="22">
        <f>IF(Values_Entered,A255+1,"")</f>
        <v>239</v>
      </c>
      <c r="B256" s="21">
        <f t="shared" si="24"/>
        <v>50226</v>
      </c>
      <c r="C256" s="64">
        <f t="shared" si="30"/>
        <v>64228.955911344179</v>
      </c>
      <c r="D256" s="64">
        <f t="shared" si="25"/>
        <v>32460.119480134304</v>
      </c>
      <c r="E256" s="65">
        <f t="shared" si="26"/>
        <v>0</v>
      </c>
      <c r="F256" s="64">
        <f t="shared" si="27"/>
        <v>32460.119480134304</v>
      </c>
      <c r="G256" s="64">
        <f t="shared" si="28"/>
        <v>31999.811962769672</v>
      </c>
      <c r="H256" s="64">
        <f t="shared" si="31"/>
        <v>460.30751736463321</v>
      </c>
      <c r="I256" s="64">
        <f t="shared" si="29"/>
        <v>32229.143948574507</v>
      </c>
      <c r="J256" s="64">
        <f>SUM($H$18:$H256)</f>
        <v>4076916.6997006717</v>
      </c>
    </row>
    <row r="257" spans="1:10">
      <c r="A257" s="22">
        <f>IF(Values_Entered,A256+1,"")</f>
        <v>240</v>
      </c>
      <c r="B257" s="21">
        <f t="shared" si="24"/>
        <v>50257</v>
      </c>
      <c r="C257" s="64">
        <f t="shared" si="30"/>
        <v>32229.143948574507</v>
      </c>
      <c r="D257" s="64">
        <f t="shared" si="25"/>
        <v>32460.119480134304</v>
      </c>
      <c r="E257" s="65">
        <f t="shared" si="26"/>
        <v>0</v>
      </c>
      <c r="F257" s="64">
        <f t="shared" si="27"/>
        <v>32229.143948574507</v>
      </c>
      <c r="G257" s="64">
        <f t="shared" si="28"/>
        <v>31998.168416943055</v>
      </c>
      <c r="H257" s="64">
        <f t="shared" si="31"/>
        <v>230.97553163145062</v>
      </c>
      <c r="I257" s="64">
        <f t="shared" si="29"/>
        <v>0</v>
      </c>
      <c r="J257" s="64">
        <f>SUM($H$18:$H257)</f>
        <v>4077147.6752323033</v>
      </c>
    </row>
    <row r="258" spans="1:10">
      <c r="A258" s="22">
        <f>IF(Values_Entered,A257+1,"")</f>
        <v>241</v>
      </c>
      <c r="B258" s="21">
        <f t="shared" si="24"/>
        <v>50288</v>
      </c>
      <c r="C258" s="64">
        <f t="shared" si="30"/>
        <v>0</v>
      </c>
      <c r="D258" s="64">
        <f t="shared" si="25"/>
        <v>32460.119480134304</v>
      </c>
      <c r="E258" s="65">
        <f t="shared" si="26"/>
        <v>0</v>
      </c>
      <c r="F258" s="64">
        <f t="shared" si="27"/>
        <v>0</v>
      </c>
      <c r="G258" s="64">
        <f t="shared" si="28"/>
        <v>0</v>
      </c>
      <c r="H258" s="64">
        <f t="shared" si="31"/>
        <v>0</v>
      </c>
      <c r="I258" s="64">
        <f t="shared" si="29"/>
        <v>0</v>
      </c>
      <c r="J258" s="64">
        <f>SUM($H$18:$H258)</f>
        <v>4077147.6752323033</v>
      </c>
    </row>
    <row r="259" spans="1:10">
      <c r="A259" s="22">
        <f>IF(Values_Entered,A258+1,"")</f>
        <v>242</v>
      </c>
      <c r="B259" s="21">
        <f t="shared" si="24"/>
        <v>50318</v>
      </c>
      <c r="C259" s="64">
        <f t="shared" si="30"/>
        <v>0</v>
      </c>
      <c r="D259" s="64">
        <f t="shared" si="25"/>
        <v>32460.119480134304</v>
      </c>
      <c r="E259" s="65">
        <f t="shared" si="26"/>
        <v>0</v>
      </c>
      <c r="F259" s="64">
        <f t="shared" si="27"/>
        <v>0</v>
      </c>
      <c r="G259" s="64">
        <f t="shared" si="28"/>
        <v>0</v>
      </c>
      <c r="H259" s="64">
        <f t="shared" si="31"/>
        <v>0</v>
      </c>
      <c r="I259" s="64">
        <f t="shared" si="29"/>
        <v>0</v>
      </c>
      <c r="J259" s="64">
        <f>SUM($H$18:$H259)</f>
        <v>4077147.6752323033</v>
      </c>
    </row>
    <row r="260" spans="1:10">
      <c r="A260" s="22">
        <f>IF(Values_Entered,A259+1,"")</f>
        <v>243</v>
      </c>
      <c r="B260" s="21">
        <f t="shared" si="24"/>
        <v>50349</v>
      </c>
      <c r="C260" s="64">
        <f t="shared" si="30"/>
        <v>0</v>
      </c>
      <c r="D260" s="64">
        <f t="shared" si="25"/>
        <v>32460.119480134304</v>
      </c>
      <c r="E260" s="65">
        <f t="shared" si="26"/>
        <v>0</v>
      </c>
      <c r="F260" s="64">
        <f t="shared" si="27"/>
        <v>0</v>
      </c>
      <c r="G260" s="64">
        <f t="shared" si="28"/>
        <v>0</v>
      </c>
      <c r="H260" s="64">
        <f t="shared" si="31"/>
        <v>0</v>
      </c>
      <c r="I260" s="64">
        <f t="shared" si="29"/>
        <v>0</v>
      </c>
      <c r="J260" s="64">
        <f>SUM($H$18:$H260)</f>
        <v>4077147.6752323033</v>
      </c>
    </row>
    <row r="261" spans="1:10">
      <c r="A261" s="22">
        <f>IF(Values_Entered,A260+1,"")</f>
        <v>244</v>
      </c>
      <c r="B261" s="21">
        <f t="shared" si="24"/>
        <v>50379</v>
      </c>
      <c r="C261" s="64">
        <f t="shared" si="30"/>
        <v>0</v>
      </c>
      <c r="D261" s="64">
        <f t="shared" si="25"/>
        <v>32460.119480134304</v>
      </c>
      <c r="E261" s="65">
        <f t="shared" si="26"/>
        <v>0</v>
      </c>
      <c r="F261" s="64">
        <f t="shared" si="27"/>
        <v>0</v>
      </c>
      <c r="G261" s="64">
        <f t="shared" si="28"/>
        <v>0</v>
      </c>
      <c r="H261" s="64">
        <f t="shared" si="31"/>
        <v>0</v>
      </c>
      <c r="I261" s="64">
        <f t="shared" si="29"/>
        <v>0</v>
      </c>
      <c r="J261" s="64">
        <f>SUM($H$18:$H261)</f>
        <v>4077147.6752323033</v>
      </c>
    </row>
    <row r="262" spans="1:10">
      <c r="A262" s="22">
        <f>IF(Values_Entered,A261+1,"")</f>
        <v>245</v>
      </c>
      <c r="B262" s="21">
        <f t="shared" si="24"/>
        <v>50410</v>
      </c>
      <c r="C262" s="64">
        <f t="shared" si="30"/>
        <v>0</v>
      </c>
      <c r="D262" s="64">
        <f t="shared" si="25"/>
        <v>32460.119480134304</v>
      </c>
      <c r="E262" s="65">
        <f t="shared" si="26"/>
        <v>0</v>
      </c>
      <c r="F262" s="64">
        <f t="shared" si="27"/>
        <v>0</v>
      </c>
      <c r="G262" s="64">
        <f t="shared" si="28"/>
        <v>0</v>
      </c>
      <c r="H262" s="64">
        <f t="shared" si="31"/>
        <v>0</v>
      </c>
      <c r="I262" s="64">
        <f t="shared" si="29"/>
        <v>0</v>
      </c>
      <c r="J262" s="64">
        <f>SUM($H$18:$H262)</f>
        <v>4077147.6752323033</v>
      </c>
    </row>
    <row r="263" spans="1:10">
      <c r="A263" s="22">
        <f>IF(Values_Entered,A262+1,"")</f>
        <v>246</v>
      </c>
      <c r="B263" s="21">
        <f t="shared" si="24"/>
        <v>50441</v>
      </c>
      <c r="C263" s="64">
        <f t="shared" si="30"/>
        <v>0</v>
      </c>
      <c r="D263" s="64">
        <f t="shared" si="25"/>
        <v>32460.119480134304</v>
      </c>
      <c r="E263" s="65">
        <f t="shared" si="26"/>
        <v>0</v>
      </c>
      <c r="F263" s="64">
        <f t="shared" si="27"/>
        <v>0</v>
      </c>
      <c r="G263" s="64">
        <f t="shared" si="28"/>
        <v>0</v>
      </c>
      <c r="H263" s="64">
        <f t="shared" si="31"/>
        <v>0</v>
      </c>
      <c r="I263" s="64">
        <f t="shared" si="29"/>
        <v>0</v>
      </c>
      <c r="J263" s="64">
        <f>SUM($H$18:$H263)</f>
        <v>4077147.6752323033</v>
      </c>
    </row>
    <row r="264" spans="1:10">
      <c r="A264" s="22">
        <f>IF(Values_Entered,A263+1,"")</f>
        <v>247</v>
      </c>
      <c r="B264" s="21">
        <f t="shared" si="24"/>
        <v>50469</v>
      </c>
      <c r="C264" s="64">
        <f t="shared" si="30"/>
        <v>0</v>
      </c>
      <c r="D264" s="64">
        <f t="shared" si="25"/>
        <v>32460.119480134304</v>
      </c>
      <c r="E264" s="65">
        <f t="shared" si="26"/>
        <v>0</v>
      </c>
      <c r="F264" s="64">
        <f t="shared" si="27"/>
        <v>0</v>
      </c>
      <c r="G264" s="64">
        <f t="shared" si="28"/>
        <v>0</v>
      </c>
      <c r="H264" s="64">
        <f t="shared" si="31"/>
        <v>0</v>
      </c>
      <c r="I264" s="64">
        <f t="shared" si="29"/>
        <v>0</v>
      </c>
      <c r="J264" s="64">
        <f>SUM($H$18:$H264)</f>
        <v>4077147.6752323033</v>
      </c>
    </row>
    <row r="265" spans="1:10">
      <c r="A265" s="22">
        <f>IF(Values_Entered,A264+1,"")</f>
        <v>248</v>
      </c>
      <c r="B265" s="21">
        <f t="shared" si="24"/>
        <v>50500</v>
      </c>
      <c r="C265" s="64">
        <f t="shared" si="30"/>
        <v>0</v>
      </c>
      <c r="D265" s="64">
        <f t="shared" si="25"/>
        <v>32460.119480134304</v>
      </c>
      <c r="E265" s="65">
        <f t="shared" si="26"/>
        <v>0</v>
      </c>
      <c r="F265" s="64">
        <f t="shared" si="27"/>
        <v>0</v>
      </c>
      <c r="G265" s="64">
        <f t="shared" si="28"/>
        <v>0</v>
      </c>
      <c r="H265" s="64">
        <f t="shared" si="31"/>
        <v>0</v>
      </c>
      <c r="I265" s="64">
        <f t="shared" si="29"/>
        <v>0</v>
      </c>
      <c r="J265" s="64">
        <f>SUM($H$18:$H265)</f>
        <v>4077147.6752323033</v>
      </c>
    </row>
    <row r="266" spans="1:10">
      <c r="A266" s="22">
        <f>IF(Values_Entered,A265+1,"")</f>
        <v>249</v>
      </c>
      <c r="B266" s="21">
        <f t="shared" si="24"/>
        <v>50530</v>
      </c>
      <c r="C266" s="64">
        <f t="shared" si="30"/>
        <v>0</v>
      </c>
      <c r="D266" s="64">
        <f t="shared" si="25"/>
        <v>32460.119480134304</v>
      </c>
      <c r="E266" s="65">
        <f t="shared" si="26"/>
        <v>0</v>
      </c>
      <c r="F266" s="64">
        <f t="shared" si="27"/>
        <v>0</v>
      </c>
      <c r="G266" s="64">
        <f t="shared" si="28"/>
        <v>0</v>
      </c>
      <c r="H266" s="64">
        <f t="shared" si="31"/>
        <v>0</v>
      </c>
      <c r="I266" s="64">
        <f t="shared" si="29"/>
        <v>0</v>
      </c>
      <c r="J266" s="64">
        <f>SUM($H$18:$H266)</f>
        <v>4077147.6752323033</v>
      </c>
    </row>
    <row r="267" spans="1:10">
      <c r="A267" s="22">
        <f>IF(Values_Entered,A266+1,"")</f>
        <v>250</v>
      </c>
      <c r="B267" s="21">
        <f t="shared" si="24"/>
        <v>50561</v>
      </c>
      <c r="C267" s="64">
        <f t="shared" si="30"/>
        <v>0</v>
      </c>
      <c r="D267" s="64">
        <f t="shared" si="25"/>
        <v>32460.119480134304</v>
      </c>
      <c r="E267" s="65">
        <f t="shared" si="26"/>
        <v>0</v>
      </c>
      <c r="F267" s="64">
        <f t="shared" si="27"/>
        <v>0</v>
      </c>
      <c r="G267" s="64">
        <f t="shared" si="28"/>
        <v>0</v>
      </c>
      <c r="H267" s="64">
        <f t="shared" si="31"/>
        <v>0</v>
      </c>
      <c r="I267" s="64">
        <f t="shared" si="29"/>
        <v>0</v>
      </c>
      <c r="J267" s="64">
        <f>SUM($H$18:$H267)</f>
        <v>4077147.6752323033</v>
      </c>
    </row>
    <row r="268" spans="1:10">
      <c r="A268" s="22">
        <f>IF(Values_Entered,A267+1,"")</f>
        <v>251</v>
      </c>
      <c r="B268" s="21">
        <f t="shared" si="24"/>
        <v>50591</v>
      </c>
      <c r="C268" s="64">
        <f t="shared" si="30"/>
        <v>0</v>
      </c>
      <c r="D268" s="64">
        <f t="shared" si="25"/>
        <v>32460.119480134304</v>
      </c>
      <c r="E268" s="65">
        <f t="shared" si="26"/>
        <v>0</v>
      </c>
      <c r="F268" s="64">
        <f t="shared" si="27"/>
        <v>0</v>
      </c>
      <c r="G268" s="64">
        <f t="shared" si="28"/>
        <v>0</v>
      </c>
      <c r="H268" s="64">
        <f t="shared" si="31"/>
        <v>0</v>
      </c>
      <c r="I268" s="64">
        <f t="shared" si="29"/>
        <v>0</v>
      </c>
      <c r="J268" s="64">
        <f>SUM($H$18:$H268)</f>
        <v>4077147.6752323033</v>
      </c>
    </row>
    <row r="269" spans="1:10">
      <c r="A269" s="22">
        <f>IF(Values_Entered,A268+1,"")</f>
        <v>252</v>
      </c>
      <c r="B269" s="21">
        <f t="shared" si="24"/>
        <v>50622</v>
      </c>
      <c r="C269" s="64">
        <f t="shared" si="30"/>
        <v>0</v>
      </c>
      <c r="D269" s="64">
        <f t="shared" si="25"/>
        <v>32460.119480134304</v>
      </c>
      <c r="E269" s="65">
        <f t="shared" si="26"/>
        <v>0</v>
      </c>
      <c r="F269" s="64">
        <f t="shared" si="27"/>
        <v>0</v>
      </c>
      <c r="G269" s="64">
        <f t="shared" si="28"/>
        <v>0</v>
      </c>
      <c r="H269" s="64">
        <f t="shared" si="31"/>
        <v>0</v>
      </c>
      <c r="I269" s="64">
        <f t="shared" si="29"/>
        <v>0</v>
      </c>
      <c r="J269" s="64">
        <f>SUM($H$18:$H269)</f>
        <v>4077147.6752323033</v>
      </c>
    </row>
    <row r="270" spans="1:10">
      <c r="A270" s="22">
        <f>IF(Values_Entered,A269+1,"")</f>
        <v>253</v>
      </c>
      <c r="B270" s="21">
        <f t="shared" si="24"/>
        <v>50653</v>
      </c>
      <c r="C270" s="64">
        <f t="shared" si="30"/>
        <v>0</v>
      </c>
      <c r="D270" s="64">
        <f t="shared" si="25"/>
        <v>32460.119480134304</v>
      </c>
      <c r="E270" s="65">
        <f t="shared" si="26"/>
        <v>0</v>
      </c>
      <c r="F270" s="64">
        <f t="shared" si="27"/>
        <v>0</v>
      </c>
      <c r="G270" s="64">
        <f t="shared" si="28"/>
        <v>0</v>
      </c>
      <c r="H270" s="64">
        <f t="shared" si="31"/>
        <v>0</v>
      </c>
      <c r="I270" s="64">
        <f t="shared" si="29"/>
        <v>0</v>
      </c>
      <c r="J270" s="64">
        <f>SUM($H$18:$H270)</f>
        <v>4077147.6752323033</v>
      </c>
    </row>
    <row r="271" spans="1:10">
      <c r="A271" s="22">
        <f>IF(Values_Entered,A270+1,"")</f>
        <v>254</v>
      </c>
      <c r="B271" s="21">
        <f t="shared" si="24"/>
        <v>50683</v>
      </c>
      <c r="C271" s="64">
        <f t="shared" si="30"/>
        <v>0</v>
      </c>
      <c r="D271" s="64">
        <f t="shared" si="25"/>
        <v>32460.119480134304</v>
      </c>
      <c r="E271" s="65">
        <f t="shared" si="26"/>
        <v>0</v>
      </c>
      <c r="F271" s="64">
        <f t="shared" si="27"/>
        <v>0</v>
      </c>
      <c r="G271" s="64">
        <f t="shared" si="28"/>
        <v>0</v>
      </c>
      <c r="H271" s="64">
        <f t="shared" si="31"/>
        <v>0</v>
      </c>
      <c r="I271" s="64">
        <f t="shared" si="29"/>
        <v>0</v>
      </c>
      <c r="J271" s="64">
        <f>SUM($H$18:$H271)</f>
        <v>4077147.6752323033</v>
      </c>
    </row>
    <row r="272" spans="1:10">
      <c r="A272" s="22">
        <f>IF(Values_Entered,A271+1,"")</f>
        <v>255</v>
      </c>
      <c r="B272" s="21">
        <f t="shared" si="24"/>
        <v>50714</v>
      </c>
      <c r="C272" s="64">
        <f t="shared" si="30"/>
        <v>0</v>
      </c>
      <c r="D272" s="64">
        <f t="shared" si="25"/>
        <v>32460.119480134304</v>
      </c>
      <c r="E272" s="65">
        <f t="shared" si="26"/>
        <v>0</v>
      </c>
      <c r="F272" s="64">
        <f t="shared" si="27"/>
        <v>0</v>
      </c>
      <c r="G272" s="64">
        <f t="shared" si="28"/>
        <v>0</v>
      </c>
      <c r="H272" s="64">
        <f t="shared" si="31"/>
        <v>0</v>
      </c>
      <c r="I272" s="64">
        <f t="shared" si="29"/>
        <v>0</v>
      </c>
      <c r="J272" s="64">
        <f>SUM($H$18:$H272)</f>
        <v>4077147.6752323033</v>
      </c>
    </row>
    <row r="273" spans="1:10">
      <c r="A273" s="22">
        <f>IF(Values_Entered,A272+1,"")</f>
        <v>256</v>
      </c>
      <c r="B273" s="21">
        <f t="shared" si="24"/>
        <v>50744</v>
      </c>
      <c r="C273" s="64">
        <f t="shared" si="30"/>
        <v>0</v>
      </c>
      <c r="D273" s="64">
        <f t="shared" si="25"/>
        <v>32460.119480134304</v>
      </c>
      <c r="E273" s="65">
        <f t="shared" si="26"/>
        <v>0</v>
      </c>
      <c r="F273" s="64">
        <f t="shared" si="27"/>
        <v>0</v>
      </c>
      <c r="G273" s="64">
        <f t="shared" si="28"/>
        <v>0</v>
      </c>
      <c r="H273" s="64">
        <f t="shared" si="31"/>
        <v>0</v>
      </c>
      <c r="I273" s="64">
        <f t="shared" si="29"/>
        <v>0</v>
      </c>
      <c r="J273" s="64">
        <f>SUM($H$18:$H273)</f>
        <v>4077147.6752323033</v>
      </c>
    </row>
    <row r="274" spans="1:10">
      <c r="A274" s="22">
        <f>IF(Values_Entered,A273+1,"")</f>
        <v>257</v>
      </c>
      <c r="B274" s="21">
        <f t="shared" ref="B274:B337" si="32">IF(Pay_Num&lt;&gt;"",DATE(YEAR(Loan_Start),MONTH(Loan_Start)+(Pay_Num)*12/Num_Pmt_Per_Year,DAY(Loan_Start)),"")</f>
        <v>50775</v>
      </c>
      <c r="C274" s="64">
        <f t="shared" si="30"/>
        <v>0</v>
      </c>
      <c r="D274" s="64">
        <f t="shared" ref="D274:D337" si="33">IF(Pay_Num&lt;&gt;"",Scheduled_Monthly_Payment,"")</f>
        <v>32460.119480134304</v>
      </c>
      <c r="E274" s="65">
        <f t="shared" ref="E274:E337" si="34">IF(AND(Pay_Num&lt;&gt;"",Sched_Pay+Scheduled_Extra_Payments&lt;Beg_Bal),Scheduled_Extra_Payments,IF(AND(Pay_Num&lt;&gt;"",Beg_Bal-Sched_Pay&gt;0),Beg_Bal-Sched_Pay,IF(Pay_Num&lt;&gt;"",0,"")))</f>
        <v>0</v>
      </c>
      <c r="F274" s="64">
        <f t="shared" ref="F274:F337" si="35">IF(AND(Pay_Num&lt;&gt;"",Sched_Pay+Extra_Pay&lt;Beg_Bal),Sched_Pay+Extra_Pay,IF(Pay_Num&lt;&gt;"",Beg_Bal,""))</f>
        <v>0</v>
      </c>
      <c r="G274" s="64">
        <f t="shared" ref="G274:G337" si="36">IF(Pay_Num&lt;&gt;"",Total_Pay-Int,"")</f>
        <v>0</v>
      </c>
      <c r="H274" s="64">
        <f t="shared" si="31"/>
        <v>0</v>
      </c>
      <c r="I274" s="64">
        <f t="shared" ref="I274:I337" si="37">IF(AND(Pay_Num&lt;&gt;"",Sched_Pay+Extra_Pay&lt;Beg_Bal),Beg_Bal-Princ,IF(Pay_Num&lt;&gt;"",0,""))</f>
        <v>0</v>
      </c>
      <c r="J274" s="64">
        <f>SUM($H$18:$H274)</f>
        <v>4077147.6752323033</v>
      </c>
    </row>
    <row r="275" spans="1:10">
      <c r="A275" s="22">
        <f>IF(Values_Entered,A274+1,"")</f>
        <v>258</v>
      </c>
      <c r="B275" s="21">
        <f t="shared" si="32"/>
        <v>50806</v>
      </c>
      <c r="C275" s="64">
        <f t="shared" ref="C275:C338" si="38">IF(Pay_Num&lt;&gt;"",I274,"")</f>
        <v>0</v>
      </c>
      <c r="D275" s="64">
        <f t="shared" si="33"/>
        <v>32460.119480134304</v>
      </c>
      <c r="E275" s="65">
        <f t="shared" si="34"/>
        <v>0</v>
      </c>
      <c r="F275" s="64">
        <f t="shared" si="35"/>
        <v>0</v>
      </c>
      <c r="G275" s="64">
        <f t="shared" si="36"/>
        <v>0</v>
      </c>
      <c r="H275" s="64">
        <f t="shared" ref="H275:H338" si="39">IF(Pay_Num&lt;&gt;"",Beg_Bal*Interest_Rate/Num_Pmt_Per_Year,"")</f>
        <v>0</v>
      </c>
      <c r="I275" s="64">
        <f t="shared" si="37"/>
        <v>0</v>
      </c>
      <c r="J275" s="64">
        <f>SUM($H$18:$H275)</f>
        <v>4077147.6752323033</v>
      </c>
    </row>
    <row r="276" spans="1:10">
      <c r="A276" s="22">
        <f>IF(Values_Entered,A275+1,"")</f>
        <v>259</v>
      </c>
      <c r="B276" s="21">
        <f t="shared" si="32"/>
        <v>50834</v>
      </c>
      <c r="C276" s="64">
        <f t="shared" si="38"/>
        <v>0</v>
      </c>
      <c r="D276" s="64">
        <f t="shared" si="33"/>
        <v>32460.119480134304</v>
      </c>
      <c r="E276" s="65">
        <f t="shared" si="34"/>
        <v>0</v>
      </c>
      <c r="F276" s="64">
        <f t="shared" si="35"/>
        <v>0</v>
      </c>
      <c r="G276" s="64">
        <f t="shared" si="36"/>
        <v>0</v>
      </c>
      <c r="H276" s="64">
        <f t="shared" si="39"/>
        <v>0</v>
      </c>
      <c r="I276" s="64">
        <f t="shared" si="37"/>
        <v>0</v>
      </c>
      <c r="J276" s="64">
        <f>SUM($H$18:$H276)</f>
        <v>4077147.6752323033</v>
      </c>
    </row>
    <row r="277" spans="1:10">
      <c r="A277" s="22">
        <f>IF(Values_Entered,A276+1,"")</f>
        <v>260</v>
      </c>
      <c r="B277" s="21">
        <f t="shared" si="32"/>
        <v>50865</v>
      </c>
      <c r="C277" s="64">
        <f t="shared" si="38"/>
        <v>0</v>
      </c>
      <c r="D277" s="64">
        <f t="shared" si="33"/>
        <v>32460.119480134304</v>
      </c>
      <c r="E277" s="65">
        <f t="shared" si="34"/>
        <v>0</v>
      </c>
      <c r="F277" s="64">
        <f t="shared" si="35"/>
        <v>0</v>
      </c>
      <c r="G277" s="64">
        <f t="shared" si="36"/>
        <v>0</v>
      </c>
      <c r="H277" s="64">
        <f t="shared" si="39"/>
        <v>0</v>
      </c>
      <c r="I277" s="64">
        <f t="shared" si="37"/>
        <v>0</v>
      </c>
      <c r="J277" s="64">
        <f>SUM($H$18:$H277)</f>
        <v>4077147.6752323033</v>
      </c>
    </row>
    <row r="278" spans="1:10">
      <c r="A278" s="22">
        <f>IF(Values_Entered,A277+1,"")</f>
        <v>261</v>
      </c>
      <c r="B278" s="21">
        <f t="shared" si="32"/>
        <v>50895</v>
      </c>
      <c r="C278" s="64">
        <f t="shared" si="38"/>
        <v>0</v>
      </c>
      <c r="D278" s="64">
        <f t="shared" si="33"/>
        <v>32460.119480134304</v>
      </c>
      <c r="E278" s="65">
        <f t="shared" si="34"/>
        <v>0</v>
      </c>
      <c r="F278" s="64">
        <f t="shared" si="35"/>
        <v>0</v>
      </c>
      <c r="G278" s="64">
        <f t="shared" si="36"/>
        <v>0</v>
      </c>
      <c r="H278" s="64">
        <f t="shared" si="39"/>
        <v>0</v>
      </c>
      <c r="I278" s="64">
        <f t="shared" si="37"/>
        <v>0</v>
      </c>
      <c r="J278" s="64">
        <f>SUM($H$18:$H278)</f>
        <v>4077147.6752323033</v>
      </c>
    </row>
    <row r="279" spans="1:10">
      <c r="A279" s="22">
        <f>IF(Values_Entered,A278+1,"")</f>
        <v>262</v>
      </c>
      <c r="B279" s="21">
        <f t="shared" si="32"/>
        <v>50926</v>
      </c>
      <c r="C279" s="64">
        <f t="shared" si="38"/>
        <v>0</v>
      </c>
      <c r="D279" s="64">
        <f t="shared" si="33"/>
        <v>32460.119480134304</v>
      </c>
      <c r="E279" s="65">
        <f t="shared" si="34"/>
        <v>0</v>
      </c>
      <c r="F279" s="64">
        <f t="shared" si="35"/>
        <v>0</v>
      </c>
      <c r="G279" s="64">
        <f t="shared" si="36"/>
        <v>0</v>
      </c>
      <c r="H279" s="64">
        <f t="shared" si="39"/>
        <v>0</v>
      </c>
      <c r="I279" s="64">
        <f t="shared" si="37"/>
        <v>0</v>
      </c>
      <c r="J279" s="64">
        <f>SUM($H$18:$H279)</f>
        <v>4077147.6752323033</v>
      </c>
    </row>
    <row r="280" spans="1:10">
      <c r="A280" s="22">
        <f>IF(Values_Entered,A279+1,"")</f>
        <v>263</v>
      </c>
      <c r="B280" s="21">
        <f t="shared" si="32"/>
        <v>50956</v>
      </c>
      <c r="C280" s="64">
        <f t="shared" si="38"/>
        <v>0</v>
      </c>
      <c r="D280" s="64">
        <f t="shared" si="33"/>
        <v>32460.119480134304</v>
      </c>
      <c r="E280" s="65">
        <f t="shared" si="34"/>
        <v>0</v>
      </c>
      <c r="F280" s="64">
        <f t="shared" si="35"/>
        <v>0</v>
      </c>
      <c r="G280" s="64">
        <f t="shared" si="36"/>
        <v>0</v>
      </c>
      <c r="H280" s="64">
        <f t="shared" si="39"/>
        <v>0</v>
      </c>
      <c r="I280" s="64">
        <f t="shared" si="37"/>
        <v>0</v>
      </c>
      <c r="J280" s="64">
        <f>SUM($H$18:$H280)</f>
        <v>4077147.6752323033</v>
      </c>
    </row>
    <row r="281" spans="1:10">
      <c r="A281" s="22">
        <f>IF(Values_Entered,A280+1,"")</f>
        <v>264</v>
      </c>
      <c r="B281" s="21">
        <f t="shared" si="32"/>
        <v>50987</v>
      </c>
      <c r="C281" s="64">
        <f t="shared" si="38"/>
        <v>0</v>
      </c>
      <c r="D281" s="64">
        <f t="shared" si="33"/>
        <v>32460.119480134304</v>
      </c>
      <c r="E281" s="65">
        <f t="shared" si="34"/>
        <v>0</v>
      </c>
      <c r="F281" s="64">
        <f t="shared" si="35"/>
        <v>0</v>
      </c>
      <c r="G281" s="64">
        <f t="shared" si="36"/>
        <v>0</v>
      </c>
      <c r="H281" s="64">
        <f t="shared" si="39"/>
        <v>0</v>
      </c>
      <c r="I281" s="64">
        <f t="shared" si="37"/>
        <v>0</v>
      </c>
      <c r="J281" s="64">
        <f>SUM($H$18:$H281)</f>
        <v>4077147.6752323033</v>
      </c>
    </row>
    <row r="282" spans="1:10">
      <c r="A282" s="22">
        <f>IF(Values_Entered,A281+1,"")</f>
        <v>265</v>
      </c>
      <c r="B282" s="21">
        <f t="shared" si="32"/>
        <v>51018</v>
      </c>
      <c r="C282" s="64">
        <f t="shared" si="38"/>
        <v>0</v>
      </c>
      <c r="D282" s="64">
        <f t="shared" si="33"/>
        <v>32460.119480134304</v>
      </c>
      <c r="E282" s="65">
        <f t="shared" si="34"/>
        <v>0</v>
      </c>
      <c r="F282" s="64">
        <f t="shared" si="35"/>
        <v>0</v>
      </c>
      <c r="G282" s="64">
        <f t="shared" si="36"/>
        <v>0</v>
      </c>
      <c r="H282" s="64">
        <f t="shared" si="39"/>
        <v>0</v>
      </c>
      <c r="I282" s="64">
        <f t="shared" si="37"/>
        <v>0</v>
      </c>
      <c r="J282" s="64">
        <f>SUM($H$18:$H282)</f>
        <v>4077147.6752323033</v>
      </c>
    </row>
    <row r="283" spans="1:10">
      <c r="A283" s="22">
        <f>IF(Values_Entered,A282+1,"")</f>
        <v>266</v>
      </c>
      <c r="B283" s="21">
        <f t="shared" si="32"/>
        <v>51048</v>
      </c>
      <c r="C283" s="64">
        <f t="shared" si="38"/>
        <v>0</v>
      </c>
      <c r="D283" s="64">
        <f t="shared" si="33"/>
        <v>32460.119480134304</v>
      </c>
      <c r="E283" s="65">
        <f t="shared" si="34"/>
        <v>0</v>
      </c>
      <c r="F283" s="64">
        <f t="shared" si="35"/>
        <v>0</v>
      </c>
      <c r="G283" s="64">
        <f t="shared" si="36"/>
        <v>0</v>
      </c>
      <c r="H283" s="64">
        <f t="shared" si="39"/>
        <v>0</v>
      </c>
      <c r="I283" s="64">
        <f t="shared" si="37"/>
        <v>0</v>
      </c>
      <c r="J283" s="64">
        <f>SUM($H$18:$H283)</f>
        <v>4077147.6752323033</v>
      </c>
    </row>
    <row r="284" spans="1:10">
      <c r="A284" s="22">
        <f>IF(Values_Entered,A283+1,"")</f>
        <v>267</v>
      </c>
      <c r="B284" s="21">
        <f t="shared" si="32"/>
        <v>51079</v>
      </c>
      <c r="C284" s="64">
        <f t="shared" si="38"/>
        <v>0</v>
      </c>
      <c r="D284" s="64">
        <f t="shared" si="33"/>
        <v>32460.119480134304</v>
      </c>
      <c r="E284" s="65">
        <f t="shared" si="34"/>
        <v>0</v>
      </c>
      <c r="F284" s="64">
        <f t="shared" si="35"/>
        <v>0</v>
      </c>
      <c r="G284" s="64">
        <f t="shared" si="36"/>
        <v>0</v>
      </c>
      <c r="H284" s="64">
        <f t="shared" si="39"/>
        <v>0</v>
      </c>
      <c r="I284" s="64">
        <f t="shared" si="37"/>
        <v>0</v>
      </c>
      <c r="J284" s="64">
        <f>SUM($H$18:$H284)</f>
        <v>4077147.6752323033</v>
      </c>
    </row>
    <row r="285" spans="1:10">
      <c r="A285" s="22">
        <f>IF(Values_Entered,A284+1,"")</f>
        <v>268</v>
      </c>
      <c r="B285" s="21">
        <f t="shared" si="32"/>
        <v>51109</v>
      </c>
      <c r="C285" s="64">
        <f t="shared" si="38"/>
        <v>0</v>
      </c>
      <c r="D285" s="64">
        <f t="shared" si="33"/>
        <v>32460.119480134304</v>
      </c>
      <c r="E285" s="65">
        <f t="shared" si="34"/>
        <v>0</v>
      </c>
      <c r="F285" s="64">
        <f t="shared" si="35"/>
        <v>0</v>
      </c>
      <c r="G285" s="64">
        <f t="shared" si="36"/>
        <v>0</v>
      </c>
      <c r="H285" s="64">
        <f t="shared" si="39"/>
        <v>0</v>
      </c>
      <c r="I285" s="64">
        <f t="shared" si="37"/>
        <v>0</v>
      </c>
      <c r="J285" s="64">
        <f>SUM($H$18:$H285)</f>
        <v>4077147.6752323033</v>
      </c>
    </row>
    <row r="286" spans="1:10">
      <c r="A286" s="22">
        <f>IF(Values_Entered,A285+1,"")</f>
        <v>269</v>
      </c>
      <c r="B286" s="21">
        <f t="shared" si="32"/>
        <v>51140</v>
      </c>
      <c r="C286" s="64">
        <f t="shared" si="38"/>
        <v>0</v>
      </c>
      <c r="D286" s="64">
        <f t="shared" si="33"/>
        <v>32460.119480134304</v>
      </c>
      <c r="E286" s="65">
        <f t="shared" si="34"/>
        <v>0</v>
      </c>
      <c r="F286" s="64">
        <f t="shared" si="35"/>
        <v>0</v>
      </c>
      <c r="G286" s="64">
        <f t="shared" si="36"/>
        <v>0</v>
      </c>
      <c r="H286" s="64">
        <f t="shared" si="39"/>
        <v>0</v>
      </c>
      <c r="I286" s="64">
        <f t="shared" si="37"/>
        <v>0</v>
      </c>
      <c r="J286" s="64">
        <f>SUM($H$18:$H286)</f>
        <v>4077147.6752323033</v>
      </c>
    </row>
    <row r="287" spans="1:10">
      <c r="A287" s="22">
        <f>IF(Values_Entered,A286+1,"")</f>
        <v>270</v>
      </c>
      <c r="B287" s="21">
        <f t="shared" si="32"/>
        <v>51171</v>
      </c>
      <c r="C287" s="64">
        <f t="shared" si="38"/>
        <v>0</v>
      </c>
      <c r="D287" s="64">
        <f t="shared" si="33"/>
        <v>32460.119480134304</v>
      </c>
      <c r="E287" s="65">
        <f t="shared" si="34"/>
        <v>0</v>
      </c>
      <c r="F287" s="64">
        <f t="shared" si="35"/>
        <v>0</v>
      </c>
      <c r="G287" s="64">
        <f t="shared" si="36"/>
        <v>0</v>
      </c>
      <c r="H287" s="64">
        <f t="shared" si="39"/>
        <v>0</v>
      </c>
      <c r="I287" s="64">
        <f t="shared" si="37"/>
        <v>0</v>
      </c>
      <c r="J287" s="64">
        <f>SUM($H$18:$H287)</f>
        <v>4077147.6752323033</v>
      </c>
    </row>
    <row r="288" spans="1:10">
      <c r="A288" s="22">
        <f>IF(Values_Entered,A287+1,"")</f>
        <v>271</v>
      </c>
      <c r="B288" s="21">
        <f t="shared" si="32"/>
        <v>51200</v>
      </c>
      <c r="C288" s="64">
        <f t="shared" si="38"/>
        <v>0</v>
      </c>
      <c r="D288" s="64">
        <f t="shared" si="33"/>
        <v>32460.119480134304</v>
      </c>
      <c r="E288" s="65">
        <f t="shared" si="34"/>
        <v>0</v>
      </c>
      <c r="F288" s="64">
        <f t="shared" si="35"/>
        <v>0</v>
      </c>
      <c r="G288" s="64">
        <f t="shared" si="36"/>
        <v>0</v>
      </c>
      <c r="H288" s="64">
        <f t="shared" si="39"/>
        <v>0</v>
      </c>
      <c r="I288" s="64">
        <f t="shared" si="37"/>
        <v>0</v>
      </c>
      <c r="J288" s="64">
        <f>SUM($H$18:$H288)</f>
        <v>4077147.6752323033</v>
      </c>
    </row>
    <row r="289" spans="1:10">
      <c r="A289" s="22">
        <f>IF(Values_Entered,A288+1,"")</f>
        <v>272</v>
      </c>
      <c r="B289" s="21">
        <f t="shared" si="32"/>
        <v>51231</v>
      </c>
      <c r="C289" s="64">
        <f t="shared" si="38"/>
        <v>0</v>
      </c>
      <c r="D289" s="64">
        <f t="shared" si="33"/>
        <v>32460.119480134304</v>
      </c>
      <c r="E289" s="65">
        <f t="shared" si="34"/>
        <v>0</v>
      </c>
      <c r="F289" s="64">
        <f t="shared" si="35"/>
        <v>0</v>
      </c>
      <c r="G289" s="64">
        <f t="shared" si="36"/>
        <v>0</v>
      </c>
      <c r="H289" s="64">
        <f t="shared" si="39"/>
        <v>0</v>
      </c>
      <c r="I289" s="64">
        <f t="shared" si="37"/>
        <v>0</v>
      </c>
      <c r="J289" s="64">
        <f>SUM($H$18:$H289)</f>
        <v>4077147.6752323033</v>
      </c>
    </row>
    <row r="290" spans="1:10">
      <c r="A290" s="22">
        <f>IF(Values_Entered,A289+1,"")</f>
        <v>273</v>
      </c>
      <c r="B290" s="21">
        <f t="shared" si="32"/>
        <v>51261</v>
      </c>
      <c r="C290" s="64">
        <f t="shared" si="38"/>
        <v>0</v>
      </c>
      <c r="D290" s="64">
        <f t="shared" si="33"/>
        <v>32460.119480134304</v>
      </c>
      <c r="E290" s="65">
        <f t="shared" si="34"/>
        <v>0</v>
      </c>
      <c r="F290" s="64">
        <f t="shared" si="35"/>
        <v>0</v>
      </c>
      <c r="G290" s="64">
        <f t="shared" si="36"/>
        <v>0</v>
      </c>
      <c r="H290" s="64">
        <f t="shared" si="39"/>
        <v>0</v>
      </c>
      <c r="I290" s="64">
        <f t="shared" si="37"/>
        <v>0</v>
      </c>
      <c r="J290" s="64">
        <f>SUM($H$18:$H290)</f>
        <v>4077147.6752323033</v>
      </c>
    </row>
    <row r="291" spans="1:10">
      <c r="A291" s="22">
        <f>IF(Values_Entered,A290+1,"")</f>
        <v>274</v>
      </c>
      <c r="B291" s="21">
        <f t="shared" si="32"/>
        <v>51292</v>
      </c>
      <c r="C291" s="64">
        <f t="shared" si="38"/>
        <v>0</v>
      </c>
      <c r="D291" s="64">
        <f t="shared" si="33"/>
        <v>32460.119480134304</v>
      </c>
      <c r="E291" s="65">
        <f t="shared" si="34"/>
        <v>0</v>
      </c>
      <c r="F291" s="64">
        <f t="shared" si="35"/>
        <v>0</v>
      </c>
      <c r="G291" s="64">
        <f t="shared" si="36"/>
        <v>0</v>
      </c>
      <c r="H291" s="64">
        <f t="shared" si="39"/>
        <v>0</v>
      </c>
      <c r="I291" s="64">
        <f t="shared" si="37"/>
        <v>0</v>
      </c>
      <c r="J291" s="64">
        <f>SUM($H$18:$H291)</f>
        <v>4077147.6752323033</v>
      </c>
    </row>
    <row r="292" spans="1:10">
      <c r="A292" s="22">
        <f>IF(Values_Entered,A291+1,"")</f>
        <v>275</v>
      </c>
      <c r="B292" s="21">
        <f t="shared" si="32"/>
        <v>51322</v>
      </c>
      <c r="C292" s="64">
        <f t="shared" si="38"/>
        <v>0</v>
      </c>
      <c r="D292" s="64">
        <f t="shared" si="33"/>
        <v>32460.119480134304</v>
      </c>
      <c r="E292" s="65">
        <f t="shared" si="34"/>
        <v>0</v>
      </c>
      <c r="F292" s="64">
        <f t="shared" si="35"/>
        <v>0</v>
      </c>
      <c r="G292" s="64">
        <f t="shared" si="36"/>
        <v>0</v>
      </c>
      <c r="H292" s="64">
        <f t="shared" si="39"/>
        <v>0</v>
      </c>
      <c r="I292" s="64">
        <f t="shared" si="37"/>
        <v>0</v>
      </c>
      <c r="J292" s="64">
        <f>SUM($H$18:$H292)</f>
        <v>4077147.6752323033</v>
      </c>
    </row>
    <row r="293" spans="1:10">
      <c r="A293" s="22">
        <f>IF(Values_Entered,A292+1,"")</f>
        <v>276</v>
      </c>
      <c r="B293" s="21">
        <f t="shared" si="32"/>
        <v>51353</v>
      </c>
      <c r="C293" s="64">
        <f t="shared" si="38"/>
        <v>0</v>
      </c>
      <c r="D293" s="64">
        <f t="shared" si="33"/>
        <v>32460.119480134304</v>
      </c>
      <c r="E293" s="65">
        <f t="shared" si="34"/>
        <v>0</v>
      </c>
      <c r="F293" s="64">
        <f t="shared" si="35"/>
        <v>0</v>
      </c>
      <c r="G293" s="64">
        <f t="shared" si="36"/>
        <v>0</v>
      </c>
      <c r="H293" s="64">
        <f t="shared" si="39"/>
        <v>0</v>
      </c>
      <c r="I293" s="64">
        <f t="shared" si="37"/>
        <v>0</v>
      </c>
      <c r="J293" s="64">
        <f>SUM($H$18:$H293)</f>
        <v>4077147.6752323033</v>
      </c>
    </row>
    <row r="294" spans="1:10">
      <c r="A294" s="22">
        <f>IF(Values_Entered,A293+1,"")</f>
        <v>277</v>
      </c>
      <c r="B294" s="21">
        <f t="shared" si="32"/>
        <v>51384</v>
      </c>
      <c r="C294" s="64">
        <f t="shared" si="38"/>
        <v>0</v>
      </c>
      <c r="D294" s="64">
        <f t="shared" si="33"/>
        <v>32460.119480134304</v>
      </c>
      <c r="E294" s="65">
        <f t="shared" si="34"/>
        <v>0</v>
      </c>
      <c r="F294" s="64">
        <f t="shared" si="35"/>
        <v>0</v>
      </c>
      <c r="G294" s="64">
        <f t="shared" si="36"/>
        <v>0</v>
      </c>
      <c r="H294" s="64">
        <f t="shared" si="39"/>
        <v>0</v>
      </c>
      <c r="I294" s="64">
        <f t="shared" si="37"/>
        <v>0</v>
      </c>
      <c r="J294" s="64">
        <f>SUM($H$18:$H294)</f>
        <v>4077147.6752323033</v>
      </c>
    </row>
    <row r="295" spans="1:10">
      <c r="A295" s="22">
        <f>IF(Values_Entered,A294+1,"")</f>
        <v>278</v>
      </c>
      <c r="B295" s="21">
        <f t="shared" si="32"/>
        <v>51414</v>
      </c>
      <c r="C295" s="64">
        <f t="shared" si="38"/>
        <v>0</v>
      </c>
      <c r="D295" s="64">
        <f t="shared" si="33"/>
        <v>32460.119480134304</v>
      </c>
      <c r="E295" s="65">
        <f t="shared" si="34"/>
        <v>0</v>
      </c>
      <c r="F295" s="64">
        <f t="shared" si="35"/>
        <v>0</v>
      </c>
      <c r="G295" s="64">
        <f t="shared" si="36"/>
        <v>0</v>
      </c>
      <c r="H295" s="64">
        <f t="shared" si="39"/>
        <v>0</v>
      </c>
      <c r="I295" s="64">
        <f t="shared" si="37"/>
        <v>0</v>
      </c>
      <c r="J295" s="64">
        <f>SUM($H$18:$H295)</f>
        <v>4077147.6752323033</v>
      </c>
    </row>
    <row r="296" spans="1:10">
      <c r="A296" s="22">
        <f>IF(Values_Entered,A295+1,"")</f>
        <v>279</v>
      </c>
      <c r="B296" s="21">
        <f t="shared" si="32"/>
        <v>51445</v>
      </c>
      <c r="C296" s="64">
        <f t="shared" si="38"/>
        <v>0</v>
      </c>
      <c r="D296" s="64">
        <f t="shared" si="33"/>
        <v>32460.119480134304</v>
      </c>
      <c r="E296" s="65">
        <f t="shared" si="34"/>
        <v>0</v>
      </c>
      <c r="F296" s="64">
        <f t="shared" si="35"/>
        <v>0</v>
      </c>
      <c r="G296" s="64">
        <f t="shared" si="36"/>
        <v>0</v>
      </c>
      <c r="H296" s="64">
        <f t="shared" si="39"/>
        <v>0</v>
      </c>
      <c r="I296" s="64">
        <f t="shared" si="37"/>
        <v>0</v>
      </c>
      <c r="J296" s="64">
        <f>SUM($H$18:$H296)</f>
        <v>4077147.6752323033</v>
      </c>
    </row>
    <row r="297" spans="1:10">
      <c r="A297" s="22">
        <f>IF(Values_Entered,A296+1,"")</f>
        <v>280</v>
      </c>
      <c r="B297" s="21">
        <f t="shared" si="32"/>
        <v>51475</v>
      </c>
      <c r="C297" s="64">
        <f t="shared" si="38"/>
        <v>0</v>
      </c>
      <c r="D297" s="64">
        <f t="shared" si="33"/>
        <v>32460.119480134304</v>
      </c>
      <c r="E297" s="65">
        <f t="shared" si="34"/>
        <v>0</v>
      </c>
      <c r="F297" s="64">
        <f t="shared" si="35"/>
        <v>0</v>
      </c>
      <c r="G297" s="64">
        <f t="shared" si="36"/>
        <v>0</v>
      </c>
      <c r="H297" s="64">
        <f t="shared" si="39"/>
        <v>0</v>
      </c>
      <c r="I297" s="64">
        <f t="shared" si="37"/>
        <v>0</v>
      </c>
      <c r="J297" s="64">
        <f>SUM($H$18:$H297)</f>
        <v>4077147.6752323033</v>
      </c>
    </row>
    <row r="298" spans="1:10">
      <c r="A298" s="22">
        <f>IF(Values_Entered,A297+1,"")</f>
        <v>281</v>
      </c>
      <c r="B298" s="21">
        <f t="shared" si="32"/>
        <v>51506</v>
      </c>
      <c r="C298" s="64">
        <f t="shared" si="38"/>
        <v>0</v>
      </c>
      <c r="D298" s="64">
        <f t="shared" si="33"/>
        <v>32460.119480134304</v>
      </c>
      <c r="E298" s="65">
        <f t="shared" si="34"/>
        <v>0</v>
      </c>
      <c r="F298" s="64">
        <f t="shared" si="35"/>
        <v>0</v>
      </c>
      <c r="G298" s="64">
        <f t="shared" si="36"/>
        <v>0</v>
      </c>
      <c r="H298" s="64">
        <f t="shared" si="39"/>
        <v>0</v>
      </c>
      <c r="I298" s="64">
        <f t="shared" si="37"/>
        <v>0</v>
      </c>
      <c r="J298" s="64">
        <f>SUM($H$18:$H298)</f>
        <v>4077147.6752323033</v>
      </c>
    </row>
    <row r="299" spans="1:10">
      <c r="A299" s="22">
        <f>IF(Values_Entered,A298+1,"")</f>
        <v>282</v>
      </c>
      <c r="B299" s="21">
        <f t="shared" si="32"/>
        <v>51537</v>
      </c>
      <c r="C299" s="64">
        <f t="shared" si="38"/>
        <v>0</v>
      </c>
      <c r="D299" s="64">
        <f t="shared" si="33"/>
        <v>32460.119480134304</v>
      </c>
      <c r="E299" s="65">
        <f t="shared" si="34"/>
        <v>0</v>
      </c>
      <c r="F299" s="64">
        <f t="shared" si="35"/>
        <v>0</v>
      </c>
      <c r="G299" s="64">
        <f t="shared" si="36"/>
        <v>0</v>
      </c>
      <c r="H299" s="64">
        <f t="shared" si="39"/>
        <v>0</v>
      </c>
      <c r="I299" s="64">
        <f t="shared" si="37"/>
        <v>0</v>
      </c>
      <c r="J299" s="64">
        <f>SUM($H$18:$H299)</f>
        <v>4077147.6752323033</v>
      </c>
    </row>
    <row r="300" spans="1:10">
      <c r="A300" s="22">
        <f>IF(Values_Entered,A299+1,"")</f>
        <v>283</v>
      </c>
      <c r="B300" s="21">
        <f t="shared" si="32"/>
        <v>51565</v>
      </c>
      <c r="C300" s="64">
        <f t="shared" si="38"/>
        <v>0</v>
      </c>
      <c r="D300" s="64">
        <f t="shared" si="33"/>
        <v>32460.119480134304</v>
      </c>
      <c r="E300" s="65">
        <f t="shared" si="34"/>
        <v>0</v>
      </c>
      <c r="F300" s="64">
        <f t="shared" si="35"/>
        <v>0</v>
      </c>
      <c r="G300" s="64">
        <f t="shared" si="36"/>
        <v>0</v>
      </c>
      <c r="H300" s="64">
        <f t="shared" si="39"/>
        <v>0</v>
      </c>
      <c r="I300" s="64">
        <f t="shared" si="37"/>
        <v>0</v>
      </c>
      <c r="J300" s="64">
        <f>SUM($H$18:$H300)</f>
        <v>4077147.6752323033</v>
      </c>
    </row>
    <row r="301" spans="1:10">
      <c r="A301" s="22">
        <f>IF(Values_Entered,A300+1,"")</f>
        <v>284</v>
      </c>
      <c r="B301" s="21">
        <f t="shared" si="32"/>
        <v>51596</v>
      </c>
      <c r="C301" s="64">
        <f t="shared" si="38"/>
        <v>0</v>
      </c>
      <c r="D301" s="64">
        <f t="shared" si="33"/>
        <v>32460.119480134304</v>
      </c>
      <c r="E301" s="65">
        <f t="shared" si="34"/>
        <v>0</v>
      </c>
      <c r="F301" s="64">
        <f t="shared" si="35"/>
        <v>0</v>
      </c>
      <c r="G301" s="64">
        <f t="shared" si="36"/>
        <v>0</v>
      </c>
      <c r="H301" s="64">
        <f t="shared" si="39"/>
        <v>0</v>
      </c>
      <c r="I301" s="64">
        <f t="shared" si="37"/>
        <v>0</v>
      </c>
      <c r="J301" s="64">
        <f>SUM($H$18:$H301)</f>
        <v>4077147.6752323033</v>
      </c>
    </row>
    <row r="302" spans="1:10">
      <c r="A302" s="22">
        <f>IF(Values_Entered,A301+1,"")</f>
        <v>285</v>
      </c>
      <c r="B302" s="21">
        <f t="shared" si="32"/>
        <v>51626</v>
      </c>
      <c r="C302" s="64">
        <f t="shared" si="38"/>
        <v>0</v>
      </c>
      <c r="D302" s="64">
        <f t="shared" si="33"/>
        <v>32460.119480134304</v>
      </c>
      <c r="E302" s="65">
        <f t="shared" si="34"/>
        <v>0</v>
      </c>
      <c r="F302" s="64">
        <f t="shared" si="35"/>
        <v>0</v>
      </c>
      <c r="G302" s="64">
        <f t="shared" si="36"/>
        <v>0</v>
      </c>
      <c r="H302" s="64">
        <f t="shared" si="39"/>
        <v>0</v>
      </c>
      <c r="I302" s="64">
        <f t="shared" si="37"/>
        <v>0</v>
      </c>
      <c r="J302" s="64">
        <f>SUM($H$18:$H302)</f>
        <v>4077147.6752323033</v>
      </c>
    </row>
    <row r="303" spans="1:10">
      <c r="A303" s="22">
        <f>IF(Values_Entered,A302+1,"")</f>
        <v>286</v>
      </c>
      <c r="B303" s="21">
        <f t="shared" si="32"/>
        <v>51657</v>
      </c>
      <c r="C303" s="64">
        <f t="shared" si="38"/>
        <v>0</v>
      </c>
      <c r="D303" s="64">
        <f t="shared" si="33"/>
        <v>32460.119480134304</v>
      </c>
      <c r="E303" s="65">
        <f t="shared" si="34"/>
        <v>0</v>
      </c>
      <c r="F303" s="64">
        <f t="shared" si="35"/>
        <v>0</v>
      </c>
      <c r="G303" s="64">
        <f t="shared" si="36"/>
        <v>0</v>
      </c>
      <c r="H303" s="64">
        <f t="shared" si="39"/>
        <v>0</v>
      </c>
      <c r="I303" s="64">
        <f t="shared" si="37"/>
        <v>0</v>
      </c>
      <c r="J303" s="64">
        <f>SUM($H$18:$H303)</f>
        <v>4077147.6752323033</v>
      </c>
    </row>
    <row r="304" spans="1:10">
      <c r="A304" s="22">
        <f>IF(Values_Entered,A303+1,"")</f>
        <v>287</v>
      </c>
      <c r="B304" s="21">
        <f t="shared" si="32"/>
        <v>51687</v>
      </c>
      <c r="C304" s="64">
        <f t="shared" si="38"/>
        <v>0</v>
      </c>
      <c r="D304" s="64">
        <f t="shared" si="33"/>
        <v>32460.119480134304</v>
      </c>
      <c r="E304" s="65">
        <f t="shared" si="34"/>
        <v>0</v>
      </c>
      <c r="F304" s="64">
        <f t="shared" si="35"/>
        <v>0</v>
      </c>
      <c r="G304" s="64">
        <f t="shared" si="36"/>
        <v>0</v>
      </c>
      <c r="H304" s="64">
        <f t="shared" si="39"/>
        <v>0</v>
      </c>
      <c r="I304" s="64">
        <f t="shared" si="37"/>
        <v>0</v>
      </c>
      <c r="J304" s="64">
        <f>SUM($H$18:$H304)</f>
        <v>4077147.6752323033</v>
      </c>
    </row>
    <row r="305" spans="1:10">
      <c r="A305" s="22">
        <f>IF(Values_Entered,A304+1,"")</f>
        <v>288</v>
      </c>
      <c r="B305" s="21">
        <f t="shared" si="32"/>
        <v>51718</v>
      </c>
      <c r="C305" s="64">
        <f t="shared" si="38"/>
        <v>0</v>
      </c>
      <c r="D305" s="64">
        <f t="shared" si="33"/>
        <v>32460.119480134304</v>
      </c>
      <c r="E305" s="65">
        <f t="shared" si="34"/>
        <v>0</v>
      </c>
      <c r="F305" s="64">
        <f t="shared" si="35"/>
        <v>0</v>
      </c>
      <c r="G305" s="64">
        <f t="shared" si="36"/>
        <v>0</v>
      </c>
      <c r="H305" s="64">
        <f t="shared" si="39"/>
        <v>0</v>
      </c>
      <c r="I305" s="64">
        <f t="shared" si="37"/>
        <v>0</v>
      </c>
      <c r="J305" s="64">
        <f>SUM($H$18:$H305)</f>
        <v>4077147.6752323033</v>
      </c>
    </row>
    <row r="306" spans="1:10">
      <c r="A306" s="22">
        <f>IF(Values_Entered,A305+1,"")</f>
        <v>289</v>
      </c>
      <c r="B306" s="21">
        <f t="shared" si="32"/>
        <v>51749</v>
      </c>
      <c r="C306" s="64">
        <f t="shared" si="38"/>
        <v>0</v>
      </c>
      <c r="D306" s="64">
        <f t="shared" si="33"/>
        <v>32460.119480134304</v>
      </c>
      <c r="E306" s="65">
        <f t="shared" si="34"/>
        <v>0</v>
      </c>
      <c r="F306" s="64">
        <f t="shared" si="35"/>
        <v>0</v>
      </c>
      <c r="G306" s="64">
        <f t="shared" si="36"/>
        <v>0</v>
      </c>
      <c r="H306" s="64">
        <f t="shared" si="39"/>
        <v>0</v>
      </c>
      <c r="I306" s="64">
        <f t="shared" si="37"/>
        <v>0</v>
      </c>
      <c r="J306" s="64">
        <f>SUM($H$18:$H306)</f>
        <v>4077147.6752323033</v>
      </c>
    </row>
    <row r="307" spans="1:10">
      <c r="A307" s="22">
        <f>IF(Values_Entered,A306+1,"")</f>
        <v>290</v>
      </c>
      <c r="B307" s="21">
        <f t="shared" si="32"/>
        <v>51779</v>
      </c>
      <c r="C307" s="64">
        <f t="shared" si="38"/>
        <v>0</v>
      </c>
      <c r="D307" s="64">
        <f t="shared" si="33"/>
        <v>32460.119480134304</v>
      </c>
      <c r="E307" s="65">
        <f t="shared" si="34"/>
        <v>0</v>
      </c>
      <c r="F307" s="64">
        <f t="shared" si="35"/>
        <v>0</v>
      </c>
      <c r="G307" s="64">
        <f t="shared" si="36"/>
        <v>0</v>
      </c>
      <c r="H307" s="64">
        <f t="shared" si="39"/>
        <v>0</v>
      </c>
      <c r="I307" s="64">
        <f t="shared" si="37"/>
        <v>0</v>
      </c>
      <c r="J307" s="64">
        <f>SUM($H$18:$H307)</f>
        <v>4077147.6752323033</v>
      </c>
    </row>
    <row r="308" spans="1:10">
      <c r="A308" s="22">
        <f>IF(Values_Entered,A307+1,"")</f>
        <v>291</v>
      </c>
      <c r="B308" s="21">
        <f t="shared" si="32"/>
        <v>51810</v>
      </c>
      <c r="C308" s="64">
        <f t="shared" si="38"/>
        <v>0</v>
      </c>
      <c r="D308" s="64">
        <f t="shared" si="33"/>
        <v>32460.119480134304</v>
      </c>
      <c r="E308" s="65">
        <f t="shared" si="34"/>
        <v>0</v>
      </c>
      <c r="F308" s="64">
        <f t="shared" si="35"/>
        <v>0</v>
      </c>
      <c r="G308" s="64">
        <f t="shared" si="36"/>
        <v>0</v>
      </c>
      <c r="H308" s="64">
        <f t="shared" si="39"/>
        <v>0</v>
      </c>
      <c r="I308" s="64">
        <f t="shared" si="37"/>
        <v>0</v>
      </c>
      <c r="J308" s="64">
        <f>SUM($H$18:$H308)</f>
        <v>4077147.6752323033</v>
      </c>
    </row>
    <row r="309" spans="1:10">
      <c r="A309" s="22">
        <f>IF(Values_Entered,A308+1,"")</f>
        <v>292</v>
      </c>
      <c r="B309" s="21">
        <f t="shared" si="32"/>
        <v>51840</v>
      </c>
      <c r="C309" s="64">
        <f t="shared" si="38"/>
        <v>0</v>
      </c>
      <c r="D309" s="64">
        <f t="shared" si="33"/>
        <v>32460.119480134304</v>
      </c>
      <c r="E309" s="65">
        <f t="shared" si="34"/>
        <v>0</v>
      </c>
      <c r="F309" s="64">
        <f t="shared" si="35"/>
        <v>0</v>
      </c>
      <c r="G309" s="64">
        <f t="shared" si="36"/>
        <v>0</v>
      </c>
      <c r="H309" s="64">
        <f t="shared" si="39"/>
        <v>0</v>
      </c>
      <c r="I309" s="64">
        <f t="shared" si="37"/>
        <v>0</v>
      </c>
      <c r="J309" s="64">
        <f>SUM($H$18:$H309)</f>
        <v>4077147.6752323033</v>
      </c>
    </row>
    <row r="310" spans="1:10">
      <c r="A310" s="22">
        <f>IF(Values_Entered,A309+1,"")</f>
        <v>293</v>
      </c>
      <c r="B310" s="21">
        <f t="shared" si="32"/>
        <v>51871</v>
      </c>
      <c r="C310" s="64">
        <f t="shared" si="38"/>
        <v>0</v>
      </c>
      <c r="D310" s="64">
        <f t="shared" si="33"/>
        <v>32460.119480134304</v>
      </c>
      <c r="E310" s="65">
        <f t="shared" si="34"/>
        <v>0</v>
      </c>
      <c r="F310" s="64">
        <f t="shared" si="35"/>
        <v>0</v>
      </c>
      <c r="G310" s="64">
        <f t="shared" si="36"/>
        <v>0</v>
      </c>
      <c r="H310" s="64">
        <f t="shared" si="39"/>
        <v>0</v>
      </c>
      <c r="I310" s="64">
        <f t="shared" si="37"/>
        <v>0</v>
      </c>
      <c r="J310" s="64">
        <f>SUM($H$18:$H310)</f>
        <v>4077147.6752323033</v>
      </c>
    </row>
    <row r="311" spans="1:10">
      <c r="A311" s="22">
        <f>IF(Values_Entered,A310+1,"")</f>
        <v>294</v>
      </c>
      <c r="B311" s="21">
        <f t="shared" si="32"/>
        <v>51902</v>
      </c>
      <c r="C311" s="64">
        <f t="shared" si="38"/>
        <v>0</v>
      </c>
      <c r="D311" s="64">
        <f t="shared" si="33"/>
        <v>32460.119480134304</v>
      </c>
      <c r="E311" s="65">
        <f t="shared" si="34"/>
        <v>0</v>
      </c>
      <c r="F311" s="64">
        <f t="shared" si="35"/>
        <v>0</v>
      </c>
      <c r="G311" s="64">
        <f t="shared" si="36"/>
        <v>0</v>
      </c>
      <c r="H311" s="64">
        <f t="shared" si="39"/>
        <v>0</v>
      </c>
      <c r="I311" s="64">
        <f t="shared" si="37"/>
        <v>0</v>
      </c>
      <c r="J311" s="64">
        <f>SUM($H$18:$H311)</f>
        <v>4077147.6752323033</v>
      </c>
    </row>
    <row r="312" spans="1:10">
      <c r="A312" s="22">
        <f>IF(Values_Entered,A311+1,"")</f>
        <v>295</v>
      </c>
      <c r="B312" s="21">
        <f t="shared" si="32"/>
        <v>51930</v>
      </c>
      <c r="C312" s="64">
        <f t="shared" si="38"/>
        <v>0</v>
      </c>
      <c r="D312" s="64">
        <f t="shared" si="33"/>
        <v>32460.119480134304</v>
      </c>
      <c r="E312" s="65">
        <f t="shared" si="34"/>
        <v>0</v>
      </c>
      <c r="F312" s="64">
        <f t="shared" si="35"/>
        <v>0</v>
      </c>
      <c r="G312" s="64">
        <f t="shared" si="36"/>
        <v>0</v>
      </c>
      <c r="H312" s="64">
        <f t="shared" si="39"/>
        <v>0</v>
      </c>
      <c r="I312" s="64">
        <f t="shared" si="37"/>
        <v>0</v>
      </c>
      <c r="J312" s="64">
        <f>SUM($H$18:$H312)</f>
        <v>4077147.6752323033</v>
      </c>
    </row>
    <row r="313" spans="1:10">
      <c r="A313" s="22">
        <f>IF(Values_Entered,A312+1,"")</f>
        <v>296</v>
      </c>
      <c r="B313" s="21">
        <f t="shared" si="32"/>
        <v>51961</v>
      </c>
      <c r="C313" s="64">
        <f t="shared" si="38"/>
        <v>0</v>
      </c>
      <c r="D313" s="64">
        <f t="shared" si="33"/>
        <v>32460.119480134304</v>
      </c>
      <c r="E313" s="65">
        <f t="shared" si="34"/>
        <v>0</v>
      </c>
      <c r="F313" s="64">
        <f t="shared" si="35"/>
        <v>0</v>
      </c>
      <c r="G313" s="64">
        <f t="shared" si="36"/>
        <v>0</v>
      </c>
      <c r="H313" s="64">
        <f t="shared" si="39"/>
        <v>0</v>
      </c>
      <c r="I313" s="64">
        <f t="shared" si="37"/>
        <v>0</v>
      </c>
      <c r="J313" s="64">
        <f>SUM($H$18:$H313)</f>
        <v>4077147.6752323033</v>
      </c>
    </row>
    <row r="314" spans="1:10">
      <c r="A314" s="22">
        <f>IF(Values_Entered,A313+1,"")</f>
        <v>297</v>
      </c>
      <c r="B314" s="21">
        <f t="shared" si="32"/>
        <v>51991</v>
      </c>
      <c r="C314" s="64">
        <f t="shared" si="38"/>
        <v>0</v>
      </c>
      <c r="D314" s="64">
        <f t="shared" si="33"/>
        <v>32460.119480134304</v>
      </c>
      <c r="E314" s="65">
        <f t="shared" si="34"/>
        <v>0</v>
      </c>
      <c r="F314" s="64">
        <f t="shared" si="35"/>
        <v>0</v>
      </c>
      <c r="G314" s="64">
        <f t="shared" si="36"/>
        <v>0</v>
      </c>
      <c r="H314" s="64">
        <f t="shared" si="39"/>
        <v>0</v>
      </c>
      <c r="I314" s="64">
        <f t="shared" si="37"/>
        <v>0</v>
      </c>
      <c r="J314" s="64">
        <f>SUM($H$18:$H314)</f>
        <v>4077147.6752323033</v>
      </c>
    </row>
    <row r="315" spans="1:10">
      <c r="A315" s="22">
        <f>IF(Values_Entered,A314+1,"")</f>
        <v>298</v>
      </c>
      <c r="B315" s="21">
        <f t="shared" si="32"/>
        <v>52022</v>
      </c>
      <c r="C315" s="64">
        <f t="shared" si="38"/>
        <v>0</v>
      </c>
      <c r="D315" s="64">
        <f t="shared" si="33"/>
        <v>32460.119480134304</v>
      </c>
      <c r="E315" s="65">
        <f t="shared" si="34"/>
        <v>0</v>
      </c>
      <c r="F315" s="64">
        <f t="shared" si="35"/>
        <v>0</v>
      </c>
      <c r="G315" s="64">
        <f t="shared" si="36"/>
        <v>0</v>
      </c>
      <c r="H315" s="64">
        <f t="shared" si="39"/>
        <v>0</v>
      </c>
      <c r="I315" s="64">
        <f t="shared" si="37"/>
        <v>0</v>
      </c>
      <c r="J315" s="64">
        <f>SUM($H$18:$H315)</f>
        <v>4077147.6752323033</v>
      </c>
    </row>
    <row r="316" spans="1:10">
      <c r="A316" s="22">
        <f>IF(Values_Entered,A315+1,"")</f>
        <v>299</v>
      </c>
      <c r="B316" s="21">
        <f t="shared" si="32"/>
        <v>52052</v>
      </c>
      <c r="C316" s="64">
        <f t="shared" si="38"/>
        <v>0</v>
      </c>
      <c r="D316" s="64">
        <f t="shared" si="33"/>
        <v>32460.119480134304</v>
      </c>
      <c r="E316" s="65">
        <f t="shared" si="34"/>
        <v>0</v>
      </c>
      <c r="F316" s="64">
        <f t="shared" si="35"/>
        <v>0</v>
      </c>
      <c r="G316" s="64">
        <f t="shared" si="36"/>
        <v>0</v>
      </c>
      <c r="H316" s="64">
        <f t="shared" si="39"/>
        <v>0</v>
      </c>
      <c r="I316" s="64">
        <f t="shared" si="37"/>
        <v>0</v>
      </c>
      <c r="J316" s="64">
        <f>SUM($H$18:$H316)</f>
        <v>4077147.6752323033</v>
      </c>
    </row>
    <row r="317" spans="1:10">
      <c r="A317" s="22">
        <f>IF(Values_Entered,A316+1,"")</f>
        <v>300</v>
      </c>
      <c r="B317" s="21">
        <f t="shared" si="32"/>
        <v>52083</v>
      </c>
      <c r="C317" s="64">
        <f t="shared" si="38"/>
        <v>0</v>
      </c>
      <c r="D317" s="64">
        <f t="shared" si="33"/>
        <v>32460.119480134304</v>
      </c>
      <c r="E317" s="65">
        <f t="shared" si="34"/>
        <v>0</v>
      </c>
      <c r="F317" s="64">
        <f t="shared" si="35"/>
        <v>0</v>
      </c>
      <c r="G317" s="64">
        <f t="shared" si="36"/>
        <v>0</v>
      </c>
      <c r="H317" s="64">
        <f t="shared" si="39"/>
        <v>0</v>
      </c>
      <c r="I317" s="64">
        <f t="shared" si="37"/>
        <v>0</v>
      </c>
      <c r="J317" s="64">
        <f>SUM($H$18:$H317)</f>
        <v>4077147.6752323033</v>
      </c>
    </row>
    <row r="318" spans="1:10">
      <c r="A318" s="22">
        <f>IF(Values_Entered,A317+1,"")</f>
        <v>301</v>
      </c>
      <c r="B318" s="21">
        <f t="shared" si="32"/>
        <v>52114</v>
      </c>
      <c r="C318" s="19">
        <f t="shared" si="38"/>
        <v>0</v>
      </c>
      <c r="D318" s="19">
        <f t="shared" si="33"/>
        <v>32460.119480134304</v>
      </c>
      <c r="E318" s="20">
        <f t="shared" si="34"/>
        <v>0</v>
      </c>
      <c r="F318" s="19">
        <f t="shared" si="35"/>
        <v>0</v>
      </c>
      <c r="G318" s="19">
        <f t="shared" si="36"/>
        <v>-4077147.6752323033</v>
      </c>
      <c r="H318" s="19">
        <f>SUM(H18:H317)</f>
        <v>4077147.6752323033</v>
      </c>
      <c r="I318" s="19">
        <f t="shared" si="37"/>
        <v>0</v>
      </c>
      <c r="J318" s="19">
        <f>SUM($H$18:$H318)</f>
        <v>8154295.3504646067</v>
      </c>
    </row>
    <row r="319" spans="1:10">
      <c r="A319" s="22">
        <f>IF(Values_Entered,A318+1,"")</f>
        <v>302</v>
      </c>
      <c r="B319" s="21">
        <f t="shared" si="32"/>
        <v>52144</v>
      </c>
      <c r="C319" s="19">
        <f t="shared" si="38"/>
        <v>0</v>
      </c>
      <c r="D319" s="19">
        <f t="shared" si="33"/>
        <v>32460.119480134304</v>
      </c>
      <c r="E319" s="20">
        <f t="shared" si="34"/>
        <v>0</v>
      </c>
      <c r="F319" s="19">
        <f t="shared" si="35"/>
        <v>0</v>
      </c>
      <c r="G319" s="19">
        <f t="shared" si="36"/>
        <v>0</v>
      </c>
      <c r="H319" s="19">
        <f t="shared" si="39"/>
        <v>0</v>
      </c>
      <c r="I319" s="19">
        <f t="shared" si="37"/>
        <v>0</v>
      </c>
      <c r="J319" s="19">
        <f>SUM($H$18:$H319)</f>
        <v>8154295.3504646067</v>
      </c>
    </row>
    <row r="320" spans="1:10">
      <c r="A320" s="22">
        <f>IF(Values_Entered,A319+1,"")</f>
        <v>303</v>
      </c>
      <c r="B320" s="21">
        <f t="shared" si="32"/>
        <v>52175</v>
      </c>
      <c r="C320" s="19">
        <f t="shared" si="38"/>
        <v>0</v>
      </c>
      <c r="D320" s="19">
        <f t="shared" si="33"/>
        <v>32460.119480134304</v>
      </c>
      <c r="E320" s="20">
        <f t="shared" si="34"/>
        <v>0</v>
      </c>
      <c r="F320" s="19">
        <f t="shared" si="35"/>
        <v>0</v>
      </c>
      <c r="G320" s="19">
        <f t="shared" si="36"/>
        <v>0</v>
      </c>
      <c r="H320" s="19">
        <f t="shared" si="39"/>
        <v>0</v>
      </c>
      <c r="I320" s="19">
        <f t="shared" si="37"/>
        <v>0</v>
      </c>
      <c r="J320" s="19">
        <f>SUM($H$18:$H320)</f>
        <v>8154295.3504646067</v>
      </c>
    </row>
    <row r="321" spans="1:10">
      <c r="A321" s="22">
        <f>IF(Values_Entered,A320+1,"")</f>
        <v>304</v>
      </c>
      <c r="B321" s="21">
        <f t="shared" si="32"/>
        <v>52205</v>
      </c>
      <c r="C321" s="19">
        <f t="shared" si="38"/>
        <v>0</v>
      </c>
      <c r="D321" s="19">
        <f t="shared" si="33"/>
        <v>32460.119480134304</v>
      </c>
      <c r="E321" s="20">
        <f t="shared" si="34"/>
        <v>0</v>
      </c>
      <c r="F321" s="19">
        <f t="shared" si="35"/>
        <v>0</v>
      </c>
      <c r="G321" s="19">
        <f t="shared" si="36"/>
        <v>0</v>
      </c>
      <c r="H321" s="19">
        <f t="shared" si="39"/>
        <v>0</v>
      </c>
      <c r="I321" s="19">
        <f t="shared" si="37"/>
        <v>0</v>
      </c>
      <c r="J321" s="19">
        <f>SUM($H$18:$H321)</f>
        <v>8154295.3504646067</v>
      </c>
    </row>
    <row r="322" spans="1:10">
      <c r="A322" s="22">
        <f>IF(Values_Entered,A321+1,"")</f>
        <v>305</v>
      </c>
      <c r="B322" s="21">
        <f t="shared" si="32"/>
        <v>52236</v>
      </c>
      <c r="C322" s="19">
        <f t="shared" si="38"/>
        <v>0</v>
      </c>
      <c r="D322" s="19">
        <f t="shared" si="33"/>
        <v>32460.119480134304</v>
      </c>
      <c r="E322" s="20">
        <f t="shared" si="34"/>
        <v>0</v>
      </c>
      <c r="F322" s="19">
        <f t="shared" si="35"/>
        <v>0</v>
      </c>
      <c r="G322" s="19">
        <f t="shared" si="36"/>
        <v>0</v>
      </c>
      <c r="H322" s="19">
        <f t="shared" si="39"/>
        <v>0</v>
      </c>
      <c r="I322" s="19">
        <f t="shared" si="37"/>
        <v>0</v>
      </c>
      <c r="J322" s="19">
        <f>SUM($H$18:$H322)</f>
        <v>8154295.3504646067</v>
      </c>
    </row>
    <row r="323" spans="1:10">
      <c r="A323" s="22">
        <f>IF(Values_Entered,A322+1,"")</f>
        <v>306</v>
      </c>
      <c r="B323" s="21">
        <f t="shared" si="32"/>
        <v>52267</v>
      </c>
      <c r="C323" s="19">
        <f t="shared" si="38"/>
        <v>0</v>
      </c>
      <c r="D323" s="19">
        <f t="shared" si="33"/>
        <v>32460.119480134304</v>
      </c>
      <c r="E323" s="20">
        <f t="shared" si="34"/>
        <v>0</v>
      </c>
      <c r="F323" s="19">
        <f t="shared" si="35"/>
        <v>0</v>
      </c>
      <c r="G323" s="19">
        <f t="shared" si="36"/>
        <v>0</v>
      </c>
      <c r="H323" s="19">
        <f t="shared" si="39"/>
        <v>0</v>
      </c>
      <c r="I323" s="19">
        <f t="shared" si="37"/>
        <v>0</v>
      </c>
      <c r="J323" s="19">
        <f>SUM($H$18:$H323)</f>
        <v>8154295.3504646067</v>
      </c>
    </row>
    <row r="324" spans="1:10">
      <c r="A324" s="22">
        <f>IF(Values_Entered,A323+1,"")</f>
        <v>307</v>
      </c>
      <c r="B324" s="21">
        <f t="shared" si="32"/>
        <v>52295</v>
      </c>
      <c r="C324" s="19">
        <f t="shared" si="38"/>
        <v>0</v>
      </c>
      <c r="D324" s="19">
        <f t="shared" si="33"/>
        <v>32460.119480134304</v>
      </c>
      <c r="E324" s="20">
        <f t="shared" si="34"/>
        <v>0</v>
      </c>
      <c r="F324" s="19">
        <f t="shared" si="35"/>
        <v>0</v>
      </c>
      <c r="G324" s="19">
        <f t="shared" si="36"/>
        <v>0</v>
      </c>
      <c r="H324" s="19">
        <f t="shared" si="39"/>
        <v>0</v>
      </c>
      <c r="I324" s="19">
        <f t="shared" si="37"/>
        <v>0</v>
      </c>
      <c r="J324" s="19">
        <f>SUM($H$18:$H324)</f>
        <v>8154295.3504646067</v>
      </c>
    </row>
    <row r="325" spans="1:10">
      <c r="A325" s="22">
        <f>IF(Values_Entered,A324+1,"")</f>
        <v>308</v>
      </c>
      <c r="B325" s="21">
        <f t="shared" si="32"/>
        <v>52326</v>
      </c>
      <c r="C325" s="19">
        <f t="shared" si="38"/>
        <v>0</v>
      </c>
      <c r="D325" s="19">
        <f t="shared" si="33"/>
        <v>32460.119480134304</v>
      </c>
      <c r="E325" s="20">
        <f t="shared" si="34"/>
        <v>0</v>
      </c>
      <c r="F325" s="19">
        <f t="shared" si="35"/>
        <v>0</v>
      </c>
      <c r="G325" s="19">
        <f t="shared" si="36"/>
        <v>0</v>
      </c>
      <c r="H325" s="19">
        <f t="shared" si="39"/>
        <v>0</v>
      </c>
      <c r="I325" s="19">
        <f t="shared" si="37"/>
        <v>0</v>
      </c>
      <c r="J325" s="19">
        <f>SUM($H$18:$H325)</f>
        <v>8154295.3504646067</v>
      </c>
    </row>
    <row r="326" spans="1:10">
      <c r="A326" s="22">
        <f>IF(Values_Entered,A325+1,"")</f>
        <v>309</v>
      </c>
      <c r="B326" s="21">
        <f t="shared" si="32"/>
        <v>52356</v>
      </c>
      <c r="C326" s="19">
        <f t="shared" si="38"/>
        <v>0</v>
      </c>
      <c r="D326" s="19">
        <f t="shared" si="33"/>
        <v>32460.119480134304</v>
      </c>
      <c r="E326" s="20">
        <f t="shared" si="34"/>
        <v>0</v>
      </c>
      <c r="F326" s="19">
        <f t="shared" si="35"/>
        <v>0</v>
      </c>
      <c r="G326" s="19">
        <f t="shared" si="36"/>
        <v>0</v>
      </c>
      <c r="H326" s="19">
        <f t="shared" si="39"/>
        <v>0</v>
      </c>
      <c r="I326" s="19">
        <f t="shared" si="37"/>
        <v>0</v>
      </c>
      <c r="J326" s="19">
        <f>SUM($H$18:$H326)</f>
        <v>8154295.3504646067</v>
      </c>
    </row>
    <row r="327" spans="1:10">
      <c r="A327" s="22">
        <f>IF(Values_Entered,A326+1,"")</f>
        <v>310</v>
      </c>
      <c r="B327" s="21">
        <f t="shared" si="32"/>
        <v>52387</v>
      </c>
      <c r="C327" s="19">
        <f t="shared" si="38"/>
        <v>0</v>
      </c>
      <c r="D327" s="19">
        <f t="shared" si="33"/>
        <v>32460.119480134304</v>
      </c>
      <c r="E327" s="20">
        <f t="shared" si="34"/>
        <v>0</v>
      </c>
      <c r="F327" s="19">
        <f t="shared" si="35"/>
        <v>0</v>
      </c>
      <c r="G327" s="19">
        <f t="shared" si="36"/>
        <v>0</v>
      </c>
      <c r="H327" s="19">
        <f t="shared" si="39"/>
        <v>0</v>
      </c>
      <c r="I327" s="19">
        <f t="shared" si="37"/>
        <v>0</v>
      </c>
      <c r="J327" s="19">
        <f>SUM($H$18:$H327)</f>
        <v>8154295.3504646067</v>
      </c>
    </row>
    <row r="328" spans="1:10">
      <c r="A328" s="22">
        <f>IF(Values_Entered,A327+1,"")</f>
        <v>311</v>
      </c>
      <c r="B328" s="21">
        <f t="shared" si="32"/>
        <v>52417</v>
      </c>
      <c r="C328" s="19">
        <f t="shared" si="38"/>
        <v>0</v>
      </c>
      <c r="D328" s="19">
        <f t="shared" si="33"/>
        <v>32460.119480134304</v>
      </c>
      <c r="E328" s="20">
        <f t="shared" si="34"/>
        <v>0</v>
      </c>
      <c r="F328" s="19">
        <f t="shared" si="35"/>
        <v>0</v>
      </c>
      <c r="G328" s="19">
        <f t="shared" si="36"/>
        <v>0</v>
      </c>
      <c r="H328" s="19">
        <f t="shared" si="39"/>
        <v>0</v>
      </c>
      <c r="I328" s="19">
        <f t="shared" si="37"/>
        <v>0</v>
      </c>
      <c r="J328" s="19">
        <f>SUM($H$18:$H328)</f>
        <v>8154295.3504646067</v>
      </c>
    </row>
    <row r="329" spans="1:10">
      <c r="A329" s="22">
        <f>IF(Values_Entered,A328+1,"")</f>
        <v>312</v>
      </c>
      <c r="B329" s="21">
        <f t="shared" si="32"/>
        <v>52448</v>
      </c>
      <c r="C329" s="19">
        <f t="shared" si="38"/>
        <v>0</v>
      </c>
      <c r="D329" s="19">
        <f t="shared" si="33"/>
        <v>32460.119480134304</v>
      </c>
      <c r="E329" s="20">
        <f t="shared" si="34"/>
        <v>0</v>
      </c>
      <c r="F329" s="19">
        <f t="shared" si="35"/>
        <v>0</v>
      </c>
      <c r="G329" s="19">
        <f t="shared" si="36"/>
        <v>0</v>
      </c>
      <c r="H329" s="19">
        <f t="shared" si="39"/>
        <v>0</v>
      </c>
      <c r="I329" s="19">
        <f t="shared" si="37"/>
        <v>0</v>
      </c>
      <c r="J329" s="19">
        <f>SUM($H$18:$H329)</f>
        <v>8154295.3504646067</v>
      </c>
    </row>
    <row r="330" spans="1:10">
      <c r="A330" s="22">
        <f>IF(Values_Entered,A329+1,"")</f>
        <v>313</v>
      </c>
      <c r="B330" s="21">
        <f t="shared" si="32"/>
        <v>52479</v>
      </c>
      <c r="C330" s="19">
        <f t="shared" si="38"/>
        <v>0</v>
      </c>
      <c r="D330" s="19">
        <f t="shared" si="33"/>
        <v>32460.119480134304</v>
      </c>
      <c r="E330" s="20">
        <f t="shared" si="34"/>
        <v>0</v>
      </c>
      <c r="F330" s="19">
        <f t="shared" si="35"/>
        <v>0</v>
      </c>
      <c r="G330" s="19">
        <f t="shared" si="36"/>
        <v>0</v>
      </c>
      <c r="H330" s="19">
        <f t="shared" si="39"/>
        <v>0</v>
      </c>
      <c r="I330" s="19">
        <f t="shared" si="37"/>
        <v>0</v>
      </c>
      <c r="J330" s="19">
        <f>SUM($H$18:$H330)</f>
        <v>8154295.3504646067</v>
      </c>
    </row>
    <row r="331" spans="1:10">
      <c r="A331" s="22">
        <f>IF(Values_Entered,A330+1,"")</f>
        <v>314</v>
      </c>
      <c r="B331" s="21">
        <f t="shared" si="32"/>
        <v>52509</v>
      </c>
      <c r="C331" s="19">
        <f t="shared" si="38"/>
        <v>0</v>
      </c>
      <c r="D331" s="19">
        <f t="shared" si="33"/>
        <v>32460.119480134304</v>
      </c>
      <c r="E331" s="20">
        <f t="shared" si="34"/>
        <v>0</v>
      </c>
      <c r="F331" s="19">
        <f t="shared" si="35"/>
        <v>0</v>
      </c>
      <c r="G331" s="19">
        <f t="shared" si="36"/>
        <v>0</v>
      </c>
      <c r="H331" s="19">
        <f t="shared" si="39"/>
        <v>0</v>
      </c>
      <c r="I331" s="19">
        <f t="shared" si="37"/>
        <v>0</v>
      </c>
      <c r="J331" s="19">
        <f>SUM($H$18:$H331)</f>
        <v>8154295.3504646067</v>
      </c>
    </row>
    <row r="332" spans="1:10">
      <c r="A332" s="22">
        <f>IF(Values_Entered,A331+1,"")</f>
        <v>315</v>
      </c>
      <c r="B332" s="21">
        <f t="shared" si="32"/>
        <v>52540</v>
      </c>
      <c r="C332" s="19">
        <f t="shared" si="38"/>
        <v>0</v>
      </c>
      <c r="D332" s="19">
        <f t="shared" si="33"/>
        <v>32460.119480134304</v>
      </c>
      <c r="E332" s="20">
        <f t="shared" si="34"/>
        <v>0</v>
      </c>
      <c r="F332" s="19">
        <f t="shared" si="35"/>
        <v>0</v>
      </c>
      <c r="G332" s="19">
        <f t="shared" si="36"/>
        <v>0</v>
      </c>
      <c r="H332" s="19">
        <f t="shared" si="39"/>
        <v>0</v>
      </c>
      <c r="I332" s="19">
        <f t="shared" si="37"/>
        <v>0</v>
      </c>
      <c r="J332" s="19">
        <f>SUM($H$18:$H332)</f>
        <v>8154295.3504646067</v>
      </c>
    </row>
    <row r="333" spans="1:10">
      <c r="A333" s="22">
        <f>IF(Values_Entered,A332+1,"")</f>
        <v>316</v>
      </c>
      <c r="B333" s="21">
        <f t="shared" si="32"/>
        <v>52570</v>
      </c>
      <c r="C333" s="19">
        <f t="shared" si="38"/>
        <v>0</v>
      </c>
      <c r="D333" s="19">
        <f t="shared" si="33"/>
        <v>32460.119480134304</v>
      </c>
      <c r="E333" s="20">
        <f t="shared" si="34"/>
        <v>0</v>
      </c>
      <c r="F333" s="19">
        <f t="shared" si="35"/>
        <v>0</v>
      </c>
      <c r="G333" s="19">
        <f t="shared" si="36"/>
        <v>0</v>
      </c>
      <c r="H333" s="19">
        <f t="shared" si="39"/>
        <v>0</v>
      </c>
      <c r="I333" s="19">
        <f t="shared" si="37"/>
        <v>0</v>
      </c>
      <c r="J333" s="19">
        <f>SUM($H$18:$H333)</f>
        <v>8154295.3504646067</v>
      </c>
    </row>
    <row r="334" spans="1:10">
      <c r="A334" s="22">
        <f>IF(Values_Entered,A333+1,"")</f>
        <v>317</v>
      </c>
      <c r="B334" s="21">
        <f t="shared" si="32"/>
        <v>52601</v>
      </c>
      <c r="C334" s="19">
        <f t="shared" si="38"/>
        <v>0</v>
      </c>
      <c r="D334" s="19">
        <f t="shared" si="33"/>
        <v>32460.119480134304</v>
      </c>
      <c r="E334" s="20">
        <f t="shared" si="34"/>
        <v>0</v>
      </c>
      <c r="F334" s="19">
        <f t="shared" si="35"/>
        <v>0</v>
      </c>
      <c r="G334" s="19">
        <f t="shared" si="36"/>
        <v>0</v>
      </c>
      <c r="H334" s="19">
        <f t="shared" si="39"/>
        <v>0</v>
      </c>
      <c r="I334" s="19">
        <f t="shared" si="37"/>
        <v>0</v>
      </c>
      <c r="J334" s="19">
        <f>SUM($H$18:$H334)</f>
        <v>8154295.3504646067</v>
      </c>
    </row>
    <row r="335" spans="1:10">
      <c r="A335" s="22">
        <f>IF(Values_Entered,A334+1,"")</f>
        <v>318</v>
      </c>
      <c r="B335" s="21">
        <f t="shared" si="32"/>
        <v>52632</v>
      </c>
      <c r="C335" s="19">
        <f t="shared" si="38"/>
        <v>0</v>
      </c>
      <c r="D335" s="19">
        <f t="shared" si="33"/>
        <v>32460.119480134304</v>
      </c>
      <c r="E335" s="20">
        <f t="shared" si="34"/>
        <v>0</v>
      </c>
      <c r="F335" s="19">
        <f t="shared" si="35"/>
        <v>0</v>
      </c>
      <c r="G335" s="19">
        <f t="shared" si="36"/>
        <v>0</v>
      </c>
      <c r="H335" s="19">
        <f t="shared" si="39"/>
        <v>0</v>
      </c>
      <c r="I335" s="19">
        <f t="shared" si="37"/>
        <v>0</v>
      </c>
      <c r="J335" s="19">
        <f>SUM($H$18:$H335)</f>
        <v>8154295.3504646067</v>
      </c>
    </row>
    <row r="336" spans="1:10">
      <c r="A336" s="22">
        <f>IF(Values_Entered,A335+1,"")</f>
        <v>319</v>
      </c>
      <c r="B336" s="21">
        <f t="shared" si="32"/>
        <v>52661</v>
      </c>
      <c r="C336" s="19">
        <f t="shared" si="38"/>
        <v>0</v>
      </c>
      <c r="D336" s="19">
        <f t="shared" si="33"/>
        <v>32460.119480134304</v>
      </c>
      <c r="E336" s="20">
        <f t="shared" si="34"/>
        <v>0</v>
      </c>
      <c r="F336" s="19">
        <f t="shared" si="35"/>
        <v>0</v>
      </c>
      <c r="G336" s="19">
        <f t="shared" si="36"/>
        <v>0</v>
      </c>
      <c r="H336" s="19">
        <f t="shared" si="39"/>
        <v>0</v>
      </c>
      <c r="I336" s="19">
        <f t="shared" si="37"/>
        <v>0</v>
      </c>
      <c r="J336" s="19">
        <f>SUM($H$18:$H336)</f>
        <v>8154295.3504646067</v>
      </c>
    </row>
    <row r="337" spans="1:10">
      <c r="A337" s="22">
        <f>IF(Values_Entered,A336+1,"")</f>
        <v>320</v>
      </c>
      <c r="B337" s="21">
        <f t="shared" si="32"/>
        <v>52692</v>
      </c>
      <c r="C337" s="19">
        <f t="shared" si="38"/>
        <v>0</v>
      </c>
      <c r="D337" s="19">
        <f t="shared" si="33"/>
        <v>32460.119480134304</v>
      </c>
      <c r="E337" s="20">
        <f t="shared" si="34"/>
        <v>0</v>
      </c>
      <c r="F337" s="19">
        <f t="shared" si="35"/>
        <v>0</v>
      </c>
      <c r="G337" s="19">
        <f t="shared" si="36"/>
        <v>0</v>
      </c>
      <c r="H337" s="19">
        <f t="shared" si="39"/>
        <v>0</v>
      </c>
      <c r="I337" s="19">
        <f t="shared" si="37"/>
        <v>0</v>
      </c>
      <c r="J337" s="19">
        <f>SUM($H$18:$H337)</f>
        <v>8154295.3504646067</v>
      </c>
    </row>
    <row r="338" spans="1:10">
      <c r="A338" s="22">
        <f>IF(Values_Entered,A337+1,"")</f>
        <v>321</v>
      </c>
      <c r="B338" s="21">
        <f t="shared" ref="B338:B401" si="40">IF(Pay_Num&lt;&gt;"",DATE(YEAR(Loan_Start),MONTH(Loan_Start)+(Pay_Num)*12/Num_Pmt_Per_Year,DAY(Loan_Start)),"")</f>
        <v>52722</v>
      </c>
      <c r="C338" s="19">
        <f t="shared" si="38"/>
        <v>0</v>
      </c>
      <c r="D338" s="19">
        <f t="shared" ref="D338:D401" si="41">IF(Pay_Num&lt;&gt;"",Scheduled_Monthly_Payment,"")</f>
        <v>32460.119480134304</v>
      </c>
      <c r="E338" s="20">
        <f t="shared" ref="E338:E401" si="42">IF(AND(Pay_Num&lt;&gt;"",Sched_Pay+Scheduled_Extra_Payments&lt;Beg_Bal),Scheduled_Extra_Payments,IF(AND(Pay_Num&lt;&gt;"",Beg_Bal-Sched_Pay&gt;0),Beg_Bal-Sched_Pay,IF(Pay_Num&lt;&gt;"",0,"")))</f>
        <v>0</v>
      </c>
      <c r="F338" s="19">
        <f t="shared" ref="F338:F401" si="43">IF(AND(Pay_Num&lt;&gt;"",Sched_Pay+Extra_Pay&lt;Beg_Bal),Sched_Pay+Extra_Pay,IF(Pay_Num&lt;&gt;"",Beg_Bal,""))</f>
        <v>0</v>
      </c>
      <c r="G338" s="19">
        <f t="shared" ref="G338:G401" si="44">IF(Pay_Num&lt;&gt;"",Total_Pay-Int,"")</f>
        <v>0</v>
      </c>
      <c r="H338" s="19">
        <f t="shared" si="39"/>
        <v>0</v>
      </c>
      <c r="I338" s="19">
        <f t="shared" ref="I338:I401" si="45">IF(AND(Pay_Num&lt;&gt;"",Sched_Pay+Extra_Pay&lt;Beg_Bal),Beg_Bal-Princ,IF(Pay_Num&lt;&gt;"",0,""))</f>
        <v>0</v>
      </c>
      <c r="J338" s="19">
        <f>SUM($H$18:$H338)</f>
        <v>8154295.3504646067</v>
      </c>
    </row>
    <row r="339" spans="1:10">
      <c r="A339" s="22">
        <f>IF(Values_Entered,A338+1,"")</f>
        <v>322</v>
      </c>
      <c r="B339" s="21">
        <f t="shared" si="40"/>
        <v>52753</v>
      </c>
      <c r="C339" s="19">
        <f t="shared" ref="C339:C402" si="46">IF(Pay_Num&lt;&gt;"",I338,"")</f>
        <v>0</v>
      </c>
      <c r="D339" s="19">
        <f t="shared" si="41"/>
        <v>32460.119480134304</v>
      </c>
      <c r="E339" s="20">
        <f t="shared" si="42"/>
        <v>0</v>
      </c>
      <c r="F339" s="19">
        <f t="shared" si="43"/>
        <v>0</v>
      </c>
      <c r="G339" s="19">
        <f t="shared" si="44"/>
        <v>0</v>
      </c>
      <c r="H339" s="19">
        <f t="shared" ref="H339:H402" si="47">IF(Pay_Num&lt;&gt;"",Beg_Bal*Interest_Rate/Num_Pmt_Per_Year,"")</f>
        <v>0</v>
      </c>
      <c r="I339" s="19">
        <f t="shared" si="45"/>
        <v>0</v>
      </c>
      <c r="J339" s="19">
        <f>SUM($H$18:$H339)</f>
        <v>8154295.3504646067</v>
      </c>
    </row>
    <row r="340" spans="1:10">
      <c r="A340" s="22">
        <f>IF(Values_Entered,A339+1,"")</f>
        <v>323</v>
      </c>
      <c r="B340" s="21">
        <f t="shared" si="40"/>
        <v>52783</v>
      </c>
      <c r="C340" s="19">
        <f t="shared" si="46"/>
        <v>0</v>
      </c>
      <c r="D340" s="19">
        <f t="shared" si="41"/>
        <v>32460.119480134304</v>
      </c>
      <c r="E340" s="20">
        <f t="shared" si="42"/>
        <v>0</v>
      </c>
      <c r="F340" s="19">
        <f t="shared" si="43"/>
        <v>0</v>
      </c>
      <c r="G340" s="19">
        <f t="shared" si="44"/>
        <v>0</v>
      </c>
      <c r="H340" s="19">
        <f t="shared" si="47"/>
        <v>0</v>
      </c>
      <c r="I340" s="19">
        <f t="shared" si="45"/>
        <v>0</v>
      </c>
      <c r="J340" s="19">
        <f>SUM($H$18:$H340)</f>
        <v>8154295.3504646067</v>
      </c>
    </row>
    <row r="341" spans="1:10">
      <c r="A341" s="22">
        <f>IF(Values_Entered,A340+1,"")</f>
        <v>324</v>
      </c>
      <c r="B341" s="21">
        <f t="shared" si="40"/>
        <v>52814</v>
      </c>
      <c r="C341" s="19">
        <f t="shared" si="46"/>
        <v>0</v>
      </c>
      <c r="D341" s="19">
        <f t="shared" si="41"/>
        <v>32460.119480134304</v>
      </c>
      <c r="E341" s="20">
        <f t="shared" si="42"/>
        <v>0</v>
      </c>
      <c r="F341" s="19">
        <f t="shared" si="43"/>
        <v>0</v>
      </c>
      <c r="G341" s="19">
        <f t="shared" si="44"/>
        <v>0</v>
      </c>
      <c r="H341" s="19">
        <f t="shared" si="47"/>
        <v>0</v>
      </c>
      <c r="I341" s="19">
        <f t="shared" si="45"/>
        <v>0</v>
      </c>
      <c r="J341" s="19">
        <f>SUM($H$18:$H341)</f>
        <v>8154295.3504646067</v>
      </c>
    </row>
    <row r="342" spans="1:10">
      <c r="A342" s="22">
        <f>IF(Values_Entered,A341+1,"")</f>
        <v>325</v>
      </c>
      <c r="B342" s="21">
        <f t="shared" si="40"/>
        <v>52845</v>
      </c>
      <c r="C342" s="19">
        <f t="shared" si="46"/>
        <v>0</v>
      </c>
      <c r="D342" s="19">
        <f t="shared" si="41"/>
        <v>32460.119480134304</v>
      </c>
      <c r="E342" s="20">
        <f t="shared" si="42"/>
        <v>0</v>
      </c>
      <c r="F342" s="19">
        <f t="shared" si="43"/>
        <v>0</v>
      </c>
      <c r="G342" s="19">
        <f t="shared" si="44"/>
        <v>0</v>
      </c>
      <c r="H342" s="19">
        <f t="shared" si="47"/>
        <v>0</v>
      </c>
      <c r="I342" s="19">
        <f t="shared" si="45"/>
        <v>0</v>
      </c>
      <c r="J342" s="19">
        <f>SUM($H$18:$H342)</f>
        <v>8154295.3504646067</v>
      </c>
    </row>
    <row r="343" spans="1:10">
      <c r="A343" s="22">
        <f>IF(Values_Entered,A342+1,"")</f>
        <v>326</v>
      </c>
      <c r="B343" s="21">
        <f t="shared" si="40"/>
        <v>52875</v>
      </c>
      <c r="C343" s="19">
        <f t="shared" si="46"/>
        <v>0</v>
      </c>
      <c r="D343" s="19">
        <f t="shared" si="41"/>
        <v>32460.119480134304</v>
      </c>
      <c r="E343" s="20">
        <f t="shared" si="42"/>
        <v>0</v>
      </c>
      <c r="F343" s="19">
        <f t="shared" si="43"/>
        <v>0</v>
      </c>
      <c r="G343" s="19">
        <f t="shared" si="44"/>
        <v>0</v>
      </c>
      <c r="H343" s="19">
        <f t="shared" si="47"/>
        <v>0</v>
      </c>
      <c r="I343" s="19">
        <f t="shared" si="45"/>
        <v>0</v>
      </c>
      <c r="J343" s="19">
        <f>SUM($H$18:$H343)</f>
        <v>8154295.3504646067</v>
      </c>
    </row>
    <row r="344" spans="1:10">
      <c r="A344" s="22">
        <f>IF(Values_Entered,A343+1,"")</f>
        <v>327</v>
      </c>
      <c r="B344" s="21">
        <f t="shared" si="40"/>
        <v>52906</v>
      </c>
      <c r="C344" s="19">
        <f t="shared" si="46"/>
        <v>0</v>
      </c>
      <c r="D344" s="19">
        <f t="shared" si="41"/>
        <v>32460.119480134304</v>
      </c>
      <c r="E344" s="20">
        <f t="shared" si="42"/>
        <v>0</v>
      </c>
      <c r="F344" s="19">
        <f t="shared" si="43"/>
        <v>0</v>
      </c>
      <c r="G344" s="19">
        <f t="shared" si="44"/>
        <v>0</v>
      </c>
      <c r="H344" s="19">
        <f t="shared" si="47"/>
        <v>0</v>
      </c>
      <c r="I344" s="19">
        <f t="shared" si="45"/>
        <v>0</v>
      </c>
      <c r="J344" s="19">
        <f>SUM($H$18:$H344)</f>
        <v>8154295.3504646067</v>
      </c>
    </row>
    <row r="345" spans="1:10">
      <c r="A345" s="22">
        <f>IF(Values_Entered,A344+1,"")</f>
        <v>328</v>
      </c>
      <c r="B345" s="21">
        <f t="shared" si="40"/>
        <v>52936</v>
      </c>
      <c r="C345" s="19">
        <f t="shared" si="46"/>
        <v>0</v>
      </c>
      <c r="D345" s="19">
        <f t="shared" si="41"/>
        <v>32460.119480134304</v>
      </c>
      <c r="E345" s="20">
        <f t="shared" si="42"/>
        <v>0</v>
      </c>
      <c r="F345" s="19">
        <f t="shared" si="43"/>
        <v>0</v>
      </c>
      <c r="G345" s="19">
        <f t="shared" si="44"/>
        <v>0</v>
      </c>
      <c r="H345" s="19">
        <f t="shared" si="47"/>
        <v>0</v>
      </c>
      <c r="I345" s="19">
        <f t="shared" si="45"/>
        <v>0</v>
      </c>
      <c r="J345" s="19">
        <f>SUM($H$18:$H345)</f>
        <v>8154295.3504646067</v>
      </c>
    </row>
    <row r="346" spans="1:10">
      <c r="A346" s="22">
        <f>IF(Values_Entered,A345+1,"")</f>
        <v>329</v>
      </c>
      <c r="B346" s="21">
        <f t="shared" si="40"/>
        <v>52967</v>
      </c>
      <c r="C346" s="19">
        <f t="shared" si="46"/>
        <v>0</v>
      </c>
      <c r="D346" s="19">
        <f t="shared" si="41"/>
        <v>32460.119480134304</v>
      </c>
      <c r="E346" s="20">
        <f t="shared" si="42"/>
        <v>0</v>
      </c>
      <c r="F346" s="19">
        <f t="shared" si="43"/>
        <v>0</v>
      </c>
      <c r="G346" s="19">
        <f t="shared" si="44"/>
        <v>0</v>
      </c>
      <c r="H346" s="19">
        <f t="shared" si="47"/>
        <v>0</v>
      </c>
      <c r="I346" s="19">
        <f t="shared" si="45"/>
        <v>0</v>
      </c>
      <c r="J346" s="19">
        <f>SUM($H$18:$H346)</f>
        <v>8154295.3504646067</v>
      </c>
    </row>
    <row r="347" spans="1:10">
      <c r="A347" s="22">
        <f>IF(Values_Entered,A346+1,"")</f>
        <v>330</v>
      </c>
      <c r="B347" s="21">
        <f t="shared" si="40"/>
        <v>52998</v>
      </c>
      <c r="C347" s="19">
        <f t="shared" si="46"/>
        <v>0</v>
      </c>
      <c r="D347" s="19">
        <f t="shared" si="41"/>
        <v>32460.119480134304</v>
      </c>
      <c r="E347" s="20">
        <f t="shared" si="42"/>
        <v>0</v>
      </c>
      <c r="F347" s="19">
        <f t="shared" si="43"/>
        <v>0</v>
      </c>
      <c r="G347" s="19">
        <f t="shared" si="44"/>
        <v>0</v>
      </c>
      <c r="H347" s="19">
        <f t="shared" si="47"/>
        <v>0</v>
      </c>
      <c r="I347" s="19">
        <f t="shared" si="45"/>
        <v>0</v>
      </c>
      <c r="J347" s="19">
        <f>SUM($H$18:$H347)</f>
        <v>8154295.3504646067</v>
      </c>
    </row>
    <row r="348" spans="1:10">
      <c r="A348" s="22">
        <f>IF(Values_Entered,A347+1,"")</f>
        <v>331</v>
      </c>
      <c r="B348" s="21">
        <f t="shared" si="40"/>
        <v>53026</v>
      </c>
      <c r="C348" s="19">
        <f t="shared" si="46"/>
        <v>0</v>
      </c>
      <c r="D348" s="19">
        <f t="shared" si="41"/>
        <v>32460.119480134304</v>
      </c>
      <c r="E348" s="20">
        <f t="shared" si="42"/>
        <v>0</v>
      </c>
      <c r="F348" s="19">
        <f t="shared" si="43"/>
        <v>0</v>
      </c>
      <c r="G348" s="19">
        <f t="shared" si="44"/>
        <v>0</v>
      </c>
      <c r="H348" s="19">
        <f t="shared" si="47"/>
        <v>0</v>
      </c>
      <c r="I348" s="19">
        <f t="shared" si="45"/>
        <v>0</v>
      </c>
      <c r="J348" s="19">
        <f>SUM($H$18:$H348)</f>
        <v>8154295.3504646067</v>
      </c>
    </row>
    <row r="349" spans="1:10">
      <c r="A349" s="22">
        <f>IF(Values_Entered,A348+1,"")</f>
        <v>332</v>
      </c>
      <c r="B349" s="21">
        <f t="shared" si="40"/>
        <v>53057</v>
      </c>
      <c r="C349" s="19">
        <f t="shared" si="46"/>
        <v>0</v>
      </c>
      <c r="D349" s="19">
        <f t="shared" si="41"/>
        <v>32460.119480134304</v>
      </c>
      <c r="E349" s="20">
        <f t="shared" si="42"/>
        <v>0</v>
      </c>
      <c r="F349" s="19">
        <f t="shared" si="43"/>
        <v>0</v>
      </c>
      <c r="G349" s="19">
        <f t="shared" si="44"/>
        <v>0</v>
      </c>
      <c r="H349" s="19">
        <f t="shared" si="47"/>
        <v>0</v>
      </c>
      <c r="I349" s="19">
        <f t="shared" si="45"/>
        <v>0</v>
      </c>
      <c r="J349" s="19">
        <f>SUM($H$18:$H349)</f>
        <v>8154295.3504646067</v>
      </c>
    </row>
    <row r="350" spans="1:10">
      <c r="A350" s="22">
        <f>IF(Values_Entered,A349+1,"")</f>
        <v>333</v>
      </c>
      <c r="B350" s="21">
        <f t="shared" si="40"/>
        <v>53087</v>
      </c>
      <c r="C350" s="19">
        <f t="shared" si="46"/>
        <v>0</v>
      </c>
      <c r="D350" s="19">
        <f t="shared" si="41"/>
        <v>32460.119480134304</v>
      </c>
      <c r="E350" s="20">
        <f t="shared" si="42"/>
        <v>0</v>
      </c>
      <c r="F350" s="19">
        <f t="shared" si="43"/>
        <v>0</v>
      </c>
      <c r="G350" s="19">
        <f t="shared" si="44"/>
        <v>0</v>
      </c>
      <c r="H350" s="19">
        <f t="shared" si="47"/>
        <v>0</v>
      </c>
      <c r="I350" s="19">
        <f t="shared" si="45"/>
        <v>0</v>
      </c>
      <c r="J350" s="19">
        <f>SUM($H$18:$H350)</f>
        <v>8154295.3504646067</v>
      </c>
    </row>
    <row r="351" spans="1:10">
      <c r="A351" s="22">
        <f>IF(Values_Entered,A350+1,"")</f>
        <v>334</v>
      </c>
      <c r="B351" s="21">
        <f t="shared" si="40"/>
        <v>53118</v>
      </c>
      <c r="C351" s="19">
        <f t="shared" si="46"/>
        <v>0</v>
      </c>
      <c r="D351" s="19">
        <f t="shared" si="41"/>
        <v>32460.119480134304</v>
      </c>
      <c r="E351" s="20">
        <f t="shared" si="42"/>
        <v>0</v>
      </c>
      <c r="F351" s="19">
        <f t="shared" si="43"/>
        <v>0</v>
      </c>
      <c r="G351" s="19">
        <f t="shared" si="44"/>
        <v>0</v>
      </c>
      <c r="H351" s="19">
        <f t="shared" si="47"/>
        <v>0</v>
      </c>
      <c r="I351" s="19">
        <f t="shared" si="45"/>
        <v>0</v>
      </c>
      <c r="J351" s="19">
        <f>SUM($H$18:$H351)</f>
        <v>8154295.3504646067</v>
      </c>
    </row>
    <row r="352" spans="1:10">
      <c r="A352" s="22">
        <f>IF(Values_Entered,A351+1,"")</f>
        <v>335</v>
      </c>
      <c r="B352" s="21">
        <f t="shared" si="40"/>
        <v>53148</v>
      </c>
      <c r="C352" s="19">
        <f t="shared" si="46"/>
        <v>0</v>
      </c>
      <c r="D352" s="19">
        <f t="shared" si="41"/>
        <v>32460.119480134304</v>
      </c>
      <c r="E352" s="20">
        <f t="shared" si="42"/>
        <v>0</v>
      </c>
      <c r="F352" s="19">
        <f t="shared" si="43"/>
        <v>0</v>
      </c>
      <c r="G352" s="19">
        <f t="shared" si="44"/>
        <v>0</v>
      </c>
      <c r="H352" s="19">
        <f t="shared" si="47"/>
        <v>0</v>
      </c>
      <c r="I352" s="19">
        <f t="shared" si="45"/>
        <v>0</v>
      </c>
      <c r="J352" s="19">
        <f>SUM($H$18:$H352)</f>
        <v>8154295.3504646067</v>
      </c>
    </row>
    <row r="353" spans="1:10">
      <c r="A353" s="22">
        <f>IF(Values_Entered,A352+1,"")</f>
        <v>336</v>
      </c>
      <c r="B353" s="21">
        <f t="shared" si="40"/>
        <v>53179</v>
      </c>
      <c r="C353" s="19">
        <f t="shared" si="46"/>
        <v>0</v>
      </c>
      <c r="D353" s="19">
        <f t="shared" si="41"/>
        <v>32460.119480134304</v>
      </c>
      <c r="E353" s="20">
        <f t="shared" si="42"/>
        <v>0</v>
      </c>
      <c r="F353" s="19">
        <f t="shared" si="43"/>
        <v>0</v>
      </c>
      <c r="G353" s="19">
        <f t="shared" si="44"/>
        <v>0</v>
      </c>
      <c r="H353" s="19">
        <f t="shared" si="47"/>
        <v>0</v>
      </c>
      <c r="I353" s="19">
        <f t="shared" si="45"/>
        <v>0</v>
      </c>
      <c r="J353" s="19">
        <f>SUM($H$18:$H353)</f>
        <v>8154295.3504646067</v>
      </c>
    </row>
    <row r="354" spans="1:10">
      <c r="A354" s="22">
        <f>IF(Values_Entered,A353+1,"")</f>
        <v>337</v>
      </c>
      <c r="B354" s="21">
        <f t="shared" si="40"/>
        <v>53210</v>
      </c>
      <c r="C354" s="19">
        <f t="shared" si="46"/>
        <v>0</v>
      </c>
      <c r="D354" s="19">
        <f t="shared" si="41"/>
        <v>32460.119480134304</v>
      </c>
      <c r="E354" s="20">
        <f t="shared" si="42"/>
        <v>0</v>
      </c>
      <c r="F354" s="19">
        <f t="shared" si="43"/>
        <v>0</v>
      </c>
      <c r="G354" s="19">
        <f t="shared" si="44"/>
        <v>0</v>
      </c>
      <c r="H354" s="19">
        <f t="shared" si="47"/>
        <v>0</v>
      </c>
      <c r="I354" s="19">
        <f t="shared" si="45"/>
        <v>0</v>
      </c>
      <c r="J354" s="19">
        <f>SUM($H$18:$H354)</f>
        <v>8154295.3504646067</v>
      </c>
    </row>
    <row r="355" spans="1:10">
      <c r="A355" s="22">
        <f>IF(Values_Entered,A354+1,"")</f>
        <v>338</v>
      </c>
      <c r="B355" s="21">
        <f t="shared" si="40"/>
        <v>53240</v>
      </c>
      <c r="C355" s="19">
        <f t="shared" si="46"/>
        <v>0</v>
      </c>
      <c r="D355" s="19">
        <f t="shared" si="41"/>
        <v>32460.119480134304</v>
      </c>
      <c r="E355" s="20">
        <f t="shared" si="42"/>
        <v>0</v>
      </c>
      <c r="F355" s="19">
        <f t="shared" si="43"/>
        <v>0</v>
      </c>
      <c r="G355" s="19">
        <f t="shared" si="44"/>
        <v>0</v>
      </c>
      <c r="H355" s="19">
        <f t="shared" si="47"/>
        <v>0</v>
      </c>
      <c r="I355" s="19">
        <f t="shared" si="45"/>
        <v>0</v>
      </c>
      <c r="J355" s="19">
        <f>SUM($H$18:$H355)</f>
        <v>8154295.3504646067</v>
      </c>
    </row>
    <row r="356" spans="1:10">
      <c r="A356" s="22">
        <f>IF(Values_Entered,A355+1,"")</f>
        <v>339</v>
      </c>
      <c r="B356" s="21">
        <f t="shared" si="40"/>
        <v>53271</v>
      </c>
      <c r="C356" s="19">
        <f t="shared" si="46"/>
        <v>0</v>
      </c>
      <c r="D356" s="19">
        <f t="shared" si="41"/>
        <v>32460.119480134304</v>
      </c>
      <c r="E356" s="20">
        <f t="shared" si="42"/>
        <v>0</v>
      </c>
      <c r="F356" s="19">
        <f t="shared" si="43"/>
        <v>0</v>
      </c>
      <c r="G356" s="19">
        <f t="shared" si="44"/>
        <v>0</v>
      </c>
      <c r="H356" s="19">
        <f t="shared" si="47"/>
        <v>0</v>
      </c>
      <c r="I356" s="19">
        <f t="shared" si="45"/>
        <v>0</v>
      </c>
      <c r="J356" s="19">
        <f>SUM($H$18:$H356)</f>
        <v>8154295.3504646067</v>
      </c>
    </row>
    <row r="357" spans="1:10">
      <c r="A357" s="22">
        <f>IF(Values_Entered,A356+1,"")</f>
        <v>340</v>
      </c>
      <c r="B357" s="21">
        <f t="shared" si="40"/>
        <v>53301</v>
      </c>
      <c r="C357" s="19">
        <f t="shared" si="46"/>
        <v>0</v>
      </c>
      <c r="D357" s="19">
        <f t="shared" si="41"/>
        <v>32460.119480134304</v>
      </c>
      <c r="E357" s="20">
        <f t="shared" si="42"/>
        <v>0</v>
      </c>
      <c r="F357" s="19">
        <f t="shared" si="43"/>
        <v>0</v>
      </c>
      <c r="G357" s="19">
        <f t="shared" si="44"/>
        <v>0</v>
      </c>
      <c r="H357" s="19">
        <f t="shared" si="47"/>
        <v>0</v>
      </c>
      <c r="I357" s="19">
        <f t="shared" si="45"/>
        <v>0</v>
      </c>
      <c r="J357" s="19">
        <f>SUM($H$18:$H357)</f>
        <v>8154295.3504646067</v>
      </c>
    </row>
    <row r="358" spans="1:10">
      <c r="A358" s="22">
        <f>IF(Values_Entered,A357+1,"")</f>
        <v>341</v>
      </c>
      <c r="B358" s="21">
        <f t="shared" si="40"/>
        <v>53332</v>
      </c>
      <c r="C358" s="19">
        <f t="shared" si="46"/>
        <v>0</v>
      </c>
      <c r="D358" s="19">
        <f t="shared" si="41"/>
        <v>32460.119480134304</v>
      </c>
      <c r="E358" s="20">
        <f t="shared" si="42"/>
        <v>0</v>
      </c>
      <c r="F358" s="19">
        <f t="shared" si="43"/>
        <v>0</v>
      </c>
      <c r="G358" s="19">
        <f t="shared" si="44"/>
        <v>0</v>
      </c>
      <c r="H358" s="19">
        <f t="shared" si="47"/>
        <v>0</v>
      </c>
      <c r="I358" s="19">
        <f t="shared" si="45"/>
        <v>0</v>
      </c>
      <c r="J358" s="19">
        <f>SUM($H$18:$H358)</f>
        <v>8154295.3504646067</v>
      </c>
    </row>
    <row r="359" spans="1:10">
      <c r="A359" s="22">
        <f>IF(Values_Entered,A358+1,"")</f>
        <v>342</v>
      </c>
      <c r="B359" s="21">
        <f t="shared" si="40"/>
        <v>53363</v>
      </c>
      <c r="C359" s="19">
        <f t="shared" si="46"/>
        <v>0</v>
      </c>
      <c r="D359" s="19">
        <f t="shared" si="41"/>
        <v>32460.119480134304</v>
      </c>
      <c r="E359" s="20">
        <f t="shared" si="42"/>
        <v>0</v>
      </c>
      <c r="F359" s="19">
        <f t="shared" si="43"/>
        <v>0</v>
      </c>
      <c r="G359" s="19">
        <f t="shared" si="44"/>
        <v>0</v>
      </c>
      <c r="H359" s="19">
        <f t="shared" si="47"/>
        <v>0</v>
      </c>
      <c r="I359" s="19">
        <f t="shared" si="45"/>
        <v>0</v>
      </c>
      <c r="J359" s="19">
        <f>SUM($H$18:$H359)</f>
        <v>8154295.3504646067</v>
      </c>
    </row>
    <row r="360" spans="1:10">
      <c r="A360" s="22">
        <f>IF(Values_Entered,A359+1,"")</f>
        <v>343</v>
      </c>
      <c r="B360" s="21">
        <f t="shared" si="40"/>
        <v>53391</v>
      </c>
      <c r="C360" s="19">
        <f t="shared" si="46"/>
        <v>0</v>
      </c>
      <c r="D360" s="19">
        <f t="shared" si="41"/>
        <v>32460.119480134304</v>
      </c>
      <c r="E360" s="20">
        <f t="shared" si="42"/>
        <v>0</v>
      </c>
      <c r="F360" s="19">
        <f t="shared" si="43"/>
        <v>0</v>
      </c>
      <c r="G360" s="19">
        <f t="shared" si="44"/>
        <v>0</v>
      </c>
      <c r="H360" s="19">
        <f t="shared" si="47"/>
        <v>0</v>
      </c>
      <c r="I360" s="19">
        <f t="shared" si="45"/>
        <v>0</v>
      </c>
      <c r="J360" s="19">
        <f>SUM($H$18:$H360)</f>
        <v>8154295.3504646067</v>
      </c>
    </row>
    <row r="361" spans="1:10">
      <c r="A361" s="22">
        <f>IF(Values_Entered,A360+1,"")</f>
        <v>344</v>
      </c>
      <c r="B361" s="21">
        <f t="shared" si="40"/>
        <v>53422</v>
      </c>
      <c r="C361" s="19">
        <f t="shared" si="46"/>
        <v>0</v>
      </c>
      <c r="D361" s="19">
        <f t="shared" si="41"/>
        <v>32460.119480134304</v>
      </c>
      <c r="E361" s="20">
        <f t="shared" si="42"/>
        <v>0</v>
      </c>
      <c r="F361" s="19">
        <f t="shared" si="43"/>
        <v>0</v>
      </c>
      <c r="G361" s="19">
        <f t="shared" si="44"/>
        <v>0</v>
      </c>
      <c r="H361" s="19">
        <f t="shared" si="47"/>
        <v>0</v>
      </c>
      <c r="I361" s="19">
        <f t="shared" si="45"/>
        <v>0</v>
      </c>
      <c r="J361" s="19">
        <f>SUM($H$18:$H361)</f>
        <v>8154295.3504646067</v>
      </c>
    </row>
    <row r="362" spans="1:10">
      <c r="A362" s="22">
        <f>IF(Values_Entered,A361+1,"")</f>
        <v>345</v>
      </c>
      <c r="B362" s="21">
        <f t="shared" si="40"/>
        <v>53452</v>
      </c>
      <c r="C362" s="19">
        <f t="shared" si="46"/>
        <v>0</v>
      </c>
      <c r="D362" s="19">
        <f t="shared" si="41"/>
        <v>32460.119480134304</v>
      </c>
      <c r="E362" s="20">
        <f t="shared" si="42"/>
        <v>0</v>
      </c>
      <c r="F362" s="19">
        <f t="shared" si="43"/>
        <v>0</v>
      </c>
      <c r="G362" s="19">
        <f t="shared" si="44"/>
        <v>0</v>
      </c>
      <c r="H362" s="19">
        <f t="shared" si="47"/>
        <v>0</v>
      </c>
      <c r="I362" s="19">
        <f t="shared" si="45"/>
        <v>0</v>
      </c>
      <c r="J362" s="19">
        <f>SUM($H$18:$H362)</f>
        <v>8154295.3504646067</v>
      </c>
    </row>
    <row r="363" spans="1:10">
      <c r="A363" s="22">
        <f>IF(Values_Entered,A362+1,"")</f>
        <v>346</v>
      </c>
      <c r="B363" s="21">
        <f t="shared" si="40"/>
        <v>53483</v>
      </c>
      <c r="C363" s="19">
        <f t="shared" si="46"/>
        <v>0</v>
      </c>
      <c r="D363" s="19">
        <f t="shared" si="41"/>
        <v>32460.119480134304</v>
      </c>
      <c r="E363" s="20">
        <f t="shared" si="42"/>
        <v>0</v>
      </c>
      <c r="F363" s="19">
        <f t="shared" si="43"/>
        <v>0</v>
      </c>
      <c r="G363" s="19">
        <f t="shared" si="44"/>
        <v>0</v>
      </c>
      <c r="H363" s="19">
        <f t="shared" si="47"/>
        <v>0</v>
      </c>
      <c r="I363" s="19">
        <f t="shared" si="45"/>
        <v>0</v>
      </c>
      <c r="J363" s="19">
        <f>SUM($H$18:$H363)</f>
        <v>8154295.3504646067</v>
      </c>
    </row>
    <row r="364" spans="1:10">
      <c r="A364" s="22">
        <f>IF(Values_Entered,A363+1,"")</f>
        <v>347</v>
      </c>
      <c r="B364" s="21">
        <f t="shared" si="40"/>
        <v>53513</v>
      </c>
      <c r="C364" s="19">
        <f t="shared" si="46"/>
        <v>0</v>
      </c>
      <c r="D364" s="19">
        <f t="shared" si="41"/>
        <v>32460.119480134304</v>
      </c>
      <c r="E364" s="20">
        <f t="shared" si="42"/>
        <v>0</v>
      </c>
      <c r="F364" s="19">
        <f t="shared" si="43"/>
        <v>0</v>
      </c>
      <c r="G364" s="19">
        <f t="shared" si="44"/>
        <v>0</v>
      </c>
      <c r="H364" s="19">
        <f t="shared" si="47"/>
        <v>0</v>
      </c>
      <c r="I364" s="19">
        <f t="shared" si="45"/>
        <v>0</v>
      </c>
      <c r="J364" s="19">
        <f>SUM($H$18:$H364)</f>
        <v>8154295.3504646067</v>
      </c>
    </row>
    <row r="365" spans="1:10">
      <c r="A365" s="22">
        <f>IF(Values_Entered,A364+1,"")</f>
        <v>348</v>
      </c>
      <c r="B365" s="21">
        <f t="shared" si="40"/>
        <v>53544</v>
      </c>
      <c r="C365" s="19">
        <f t="shared" si="46"/>
        <v>0</v>
      </c>
      <c r="D365" s="19">
        <f t="shared" si="41"/>
        <v>32460.119480134304</v>
      </c>
      <c r="E365" s="20">
        <f t="shared" si="42"/>
        <v>0</v>
      </c>
      <c r="F365" s="19">
        <f t="shared" si="43"/>
        <v>0</v>
      </c>
      <c r="G365" s="19">
        <f t="shared" si="44"/>
        <v>0</v>
      </c>
      <c r="H365" s="19">
        <f t="shared" si="47"/>
        <v>0</v>
      </c>
      <c r="I365" s="19">
        <f t="shared" si="45"/>
        <v>0</v>
      </c>
      <c r="J365" s="19">
        <f>SUM($H$18:$H365)</f>
        <v>8154295.3504646067</v>
      </c>
    </row>
    <row r="366" spans="1:10">
      <c r="A366" s="22">
        <f>IF(Values_Entered,A365+1,"")</f>
        <v>349</v>
      </c>
      <c r="B366" s="21">
        <f t="shared" si="40"/>
        <v>53575</v>
      </c>
      <c r="C366" s="19">
        <f t="shared" si="46"/>
        <v>0</v>
      </c>
      <c r="D366" s="19">
        <f t="shared" si="41"/>
        <v>32460.119480134304</v>
      </c>
      <c r="E366" s="20">
        <f t="shared" si="42"/>
        <v>0</v>
      </c>
      <c r="F366" s="19">
        <f t="shared" si="43"/>
        <v>0</v>
      </c>
      <c r="G366" s="19">
        <f t="shared" si="44"/>
        <v>0</v>
      </c>
      <c r="H366" s="19">
        <f t="shared" si="47"/>
        <v>0</v>
      </c>
      <c r="I366" s="19">
        <f t="shared" si="45"/>
        <v>0</v>
      </c>
      <c r="J366" s="19">
        <f>SUM($H$18:$H366)</f>
        <v>8154295.3504646067</v>
      </c>
    </row>
    <row r="367" spans="1:10">
      <c r="A367" s="22">
        <f>IF(Values_Entered,A366+1,"")</f>
        <v>350</v>
      </c>
      <c r="B367" s="21">
        <f t="shared" si="40"/>
        <v>53605</v>
      </c>
      <c r="C367" s="19">
        <f t="shared" si="46"/>
        <v>0</v>
      </c>
      <c r="D367" s="19">
        <f t="shared" si="41"/>
        <v>32460.119480134304</v>
      </c>
      <c r="E367" s="20">
        <f t="shared" si="42"/>
        <v>0</v>
      </c>
      <c r="F367" s="19">
        <f t="shared" si="43"/>
        <v>0</v>
      </c>
      <c r="G367" s="19">
        <f t="shared" si="44"/>
        <v>0</v>
      </c>
      <c r="H367" s="19">
        <f t="shared" si="47"/>
        <v>0</v>
      </c>
      <c r="I367" s="19">
        <f t="shared" si="45"/>
        <v>0</v>
      </c>
      <c r="J367" s="19">
        <f>SUM($H$18:$H367)</f>
        <v>8154295.3504646067</v>
      </c>
    </row>
    <row r="368" spans="1:10">
      <c r="A368" s="22">
        <f>IF(Values_Entered,A367+1,"")</f>
        <v>351</v>
      </c>
      <c r="B368" s="21">
        <f t="shared" si="40"/>
        <v>53636</v>
      </c>
      <c r="C368" s="19">
        <f t="shared" si="46"/>
        <v>0</v>
      </c>
      <c r="D368" s="19">
        <f t="shared" si="41"/>
        <v>32460.119480134304</v>
      </c>
      <c r="E368" s="20">
        <f t="shared" si="42"/>
        <v>0</v>
      </c>
      <c r="F368" s="19">
        <f t="shared" si="43"/>
        <v>0</v>
      </c>
      <c r="G368" s="19">
        <f t="shared" si="44"/>
        <v>0</v>
      </c>
      <c r="H368" s="19">
        <f t="shared" si="47"/>
        <v>0</v>
      </c>
      <c r="I368" s="19">
        <f t="shared" si="45"/>
        <v>0</v>
      </c>
      <c r="J368" s="19">
        <f>SUM($H$18:$H368)</f>
        <v>8154295.3504646067</v>
      </c>
    </row>
    <row r="369" spans="1:10">
      <c r="A369" s="22">
        <f>IF(Values_Entered,A368+1,"")</f>
        <v>352</v>
      </c>
      <c r="B369" s="21">
        <f t="shared" si="40"/>
        <v>53666</v>
      </c>
      <c r="C369" s="19">
        <f t="shared" si="46"/>
        <v>0</v>
      </c>
      <c r="D369" s="19">
        <f t="shared" si="41"/>
        <v>32460.119480134304</v>
      </c>
      <c r="E369" s="20">
        <f t="shared" si="42"/>
        <v>0</v>
      </c>
      <c r="F369" s="19">
        <f t="shared" si="43"/>
        <v>0</v>
      </c>
      <c r="G369" s="19">
        <f t="shared" si="44"/>
        <v>0</v>
      </c>
      <c r="H369" s="19">
        <f t="shared" si="47"/>
        <v>0</v>
      </c>
      <c r="I369" s="19">
        <f t="shared" si="45"/>
        <v>0</v>
      </c>
      <c r="J369" s="19">
        <f>SUM($H$18:$H369)</f>
        <v>8154295.3504646067</v>
      </c>
    </row>
    <row r="370" spans="1:10">
      <c r="A370" s="22">
        <f>IF(Values_Entered,A369+1,"")</f>
        <v>353</v>
      </c>
      <c r="B370" s="21">
        <f t="shared" si="40"/>
        <v>53697</v>
      </c>
      <c r="C370" s="19">
        <f t="shared" si="46"/>
        <v>0</v>
      </c>
      <c r="D370" s="19">
        <f t="shared" si="41"/>
        <v>32460.119480134304</v>
      </c>
      <c r="E370" s="20">
        <f t="shared" si="42"/>
        <v>0</v>
      </c>
      <c r="F370" s="19">
        <f t="shared" si="43"/>
        <v>0</v>
      </c>
      <c r="G370" s="19">
        <f t="shared" si="44"/>
        <v>0</v>
      </c>
      <c r="H370" s="19">
        <f t="shared" si="47"/>
        <v>0</v>
      </c>
      <c r="I370" s="19">
        <f t="shared" si="45"/>
        <v>0</v>
      </c>
      <c r="J370" s="19">
        <f>SUM($H$18:$H370)</f>
        <v>8154295.3504646067</v>
      </c>
    </row>
    <row r="371" spans="1:10">
      <c r="A371" s="22">
        <f>IF(Values_Entered,A370+1,"")</f>
        <v>354</v>
      </c>
      <c r="B371" s="21">
        <f t="shared" si="40"/>
        <v>53728</v>
      </c>
      <c r="C371" s="19">
        <f t="shared" si="46"/>
        <v>0</v>
      </c>
      <c r="D371" s="19">
        <f t="shared" si="41"/>
        <v>32460.119480134304</v>
      </c>
      <c r="E371" s="20">
        <f t="shared" si="42"/>
        <v>0</v>
      </c>
      <c r="F371" s="19">
        <f t="shared" si="43"/>
        <v>0</v>
      </c>
      <c r="G371" s="19">
        <f t="shared" si="44"/>
        <v>0</v>
      </c>
      <c r="H371" s="19">
        <f t="shared" si="47"/>
        <v>0</v>
      </c>
      <c r="I371" s="19">
        <f t="shared" si="45"/>
        <v>0</v>
      </c>
      <c r="J371" s="19">
        <f>SUM($H$18:$H371)</f>
        <v>8154295.3504646067</v>
      </c>
    </row>
    <row r="372" spans="1:10">
      <c r="A372" s="22">
        <f>IF(Values_Entered,A371+1,"")</f>
        <v>355</v>
      </c>
      <c r="B372" s="21">
        <f t="shared" si="40"/>
        <v>53756</v>
      </c>
      <c r="C372" s="19">
        <f t="shared" si="46"/>
        <v>0</v>
      </c>
      <c r="D372" s="19">
        <f t="shared" si="41"/>
        <v>32460.119480134304</v>
      </c>
      <c r="E372" s="20">
        <f t="shared" si="42"/>
        <v>0</v>
      </c>
      <c r="F372" s="19">
        <f t="shared" si="43"/>
        <v>0</v>
      </c>
      <c r="G372" s="19">
        <f t="shared" si="44"/>
        <v>0</v>
      </c>
      <c r="H372" s="19">
        <f t="shared" si="47"/>
        <v>0</v>
      </c>
      <c r="I372" s="19">
        <f t="shared" si="45"/>
        <v>0</v>
      </c>
      <c r="J372" s="19">
        <f>SUM($H$18:$H372)</f>
        <v>8154295.3504646067</v>
      </c>
    </row>
    <row r="373" spans="1:10">
      <c r="A373" s="22">
        <f>IF(Values_Entered,A372+1,"")</f>
        <v>356</v>
      </c>
      <c r="B373" s="21">
        <f t="shared" si="40"/>
        <v>53787</v>
      </c>
      <c r="C373" s="19">
        <f t="shared" si="46"/>
        <v>0</v>
      </c>
      <c r="D373" s="19">
        <f t="shared" si="41"/>
        <v>32460.119480134304</v>
      </c>
      <c r="E373" s="20">
        <f t="shared" si="42"/>
        <v>0</v>
      </c>
      <c r="F373" s="19">
        <f t="shared" si="43"/>
        <v>0</v>
      </c>
      <c r="G373" s="19">
        <f t="shared" si="44"/>
        <v>0</v>
      </c>
      <c r="H373" s="19">
        <f t="shared" si="47"/>
        <v>0</v>
      </c>
      <c r="I373" s="19">
        <f t="shared" si="45"/>
        <v>0</v>
      </c>
      <c r="J373" s="19">
        <f>SUM($H$18:$H373)</f>
        <v>8154295.3504646067</v>
      </c>
    </row>
    <row r="374" spans="1:10">
      <c r="A374" s="22">
        <f>IF(Values_Entered,A373+1,"")</f>
        <v>357</v>
      </c>
      <c r="B374" s="21">
        <f t="shared" si="40"/>
        <v>53817</v>
      </c>
      <c r="C374" s="19">
        <f t="shared" si="46"/>
        <v>0</v>
      </c>
      <c r="D374" s="19">
        <f t="shared" si="41"/>
        <v>32460.119480134304</v>
      </c>
      <c r="E374" s="20">
        <f t="shared" si="42"/>
        <v>0</v>
      </c>
      <c r="F374" s="19">
        <f t="shared" si="43"/>
        <v>0</v>
      </c>
      <c r="G374" s="19">
        <f t="shared" si="44"/>
        <v>0</v>
      </c>
      <c r="H374" s="19">
        <f t="shared" si="47"/>
        <v>0</v>
      </c>
      <c r="I374" s="19">
        <f t="shared" si="45"/>
        <v>0</v>
      </c>
      <c r="J374" s="19">
        <f>SUM($H$18:$H374)</f>
        <v>8154295.3504646067</v>
      </c>
    </row>
    <row r="375" spans="1:10">
      <c r="A375" s="22">
        <f>IF(Values_Entered,A374+1,"")</f>
        <v>358</v>
      </c>
      <c r="B375" s="21">
        <f t="shared" si="40"/>
        <v>53848</v>
      </c>
      <c r="C375" s="19">
        <f t="shared" si="46"/>
        <v>0</v>
      </c>
      <c r="D375" s="19">
        <f t="shared" si="41"/>
        <v>32460.119480134304</v>
      </c>
      <c r="E375" s="20">
        <f t="shared" si="42"/>
        <v>0</v>
      </c>
      <c r="F375" s="19">
        <f t="shared" si="43"/>
        <v>0</v>
      </c>
      <c r="G375" s="19">
        <f t="shared" si="44"/>
        <v>0</v>
      </c>
      <c r="H375" s="19">
        <f t="shared" si="47"/>
        <v>0</v>
      </c>
      <c r="I375" s="19">
        <f t="shared" si="45"/>
        <v>0</v>
      </c>
      <c r="J375" s="19">
        <f>SUM($H$18:$H375)</f>
        <v>8154295.3504646067</v>
      </c>
    </row>
    <row r="376" spans="1:10">
      <c r="A376" s="22">
        <f>IF(Values_Entered,A375+1,"")</f>
        <v>359</v>
      </c>
      <c r="B376" s="21">
        <f t="shared" si="40"/>
        <v>53878</v>
      </c>
      <c r="C376" s="19">
        <f t="shared" si="46"/>
        <v>0</v>
      </c>
      <c r="D376" s="19">
        <f t="shared" si="41"/>
        <v>32460.119480134304</v>
      </c>
      <c r="E376" s="20">
        <f t="shared" si="42"/>
        <v>0</v>
      </c>
      <c r="F376" s="19">
        <f t="shared" si="43"/>
        <v>0</v>
      </c>
      <c r="G376" s="19">
        <f t="shared" si="44"/>
        <v>0</v>
      </c>
      <c r="H376" s="19">
        <f t="shared" si="47"/>
        <v>0</v>
      </c>
      <c r="I376" s="19">
        <f t="shared" si="45"/>
        <v>0</v>
      </c>
      <c r="J376" s="19">
        <f>SUM($H$18:$H376)</f>
        <v>8154295.3504646067</v>
      </c>
    </row>
    <row r="377" spans="1:10">
      <c r="A377" s="22">
        <f>IF(Values_Entered,A376+1,"")</f>
        <v>360</v>
      </c>
      <c r="B377" s="21">
        <f t="shared" si="40"/>
        <v>53909</v>
      </c>
      <c r="C377" s="19">
        <f t="shared" si="46"/>
        <v>0</v>
      </c>
      <c r="D377" s="19">
        <f t="shared" si="41"/>
        <v>32460.119480134304</v>
      </c>
      <c r="E377" s="20">
        <f t="shared" si="42"/>
        <v>0</v>
      </c>
      <c r="F377" s="19">
        <f t="shared" si="43"/>
        <v>0</v>
      </c>
      <c r="G377" s="19">
        <f t="shared" si="44"/>
        <v>0</v>
      </c>
      <c r="H377" s="19">
        <f t="shared" si="47"/>
        <v>0</v>
      </c>
      <c r="I377" s="19">
        <f t="shared" si="45"/>
        <v>0</v>
      </c>
      <c r="J377" s="19">
        <f>SUM($H$18:$H377)</f>
        <v>8154295.3504646067</v>
      </c>
    </row>
    <row r="378" spans="1:10">
      <c r="A378" s="22">
        <f>IF(Values_Entered,A377+1,"")</f>
        <v>361</v>
      </c>
      <c r="B378" s="21">
        <f t="shared" si="40"/>
        <v>53940</v>
      </c>
      <c r="C378" s="19">
        <f t="shared" si="46"/>
        <v>0</v>
      </c>
      <c r="D378" s="19">
        <f t="shared" si="41"/>
        <v>32460.119480134304</v>
      </c>
      <c r="E378" s="20">
        <f t="shared" si="42"/>
        <v>0</v>
      </c>
      <c r="F378" s="19">
        <f t="shared" si="43"/>
        <v>0</v>
      </c>
      <c r="G378" s="19">
        <f t="shared" si="44"/>
        <v>0</v>
      </c>
      <c r="H378" s="19">
        <f t="shared" si="47"/>
        <v>0</v>
      </c>
      <c r="I378" s="19">
        <f t="shared" si="45"/>
        <v>0</v>
      </c>
      <c r="J378" s="19">
        <f>SUM($H$18:$H378)</f>
        <v>8154295.3504646067</v>
      </c>
    </row>
    <row r="379" spans="1:10">
      <c r="A379" s="22">
        <f>IF(Values_Entered,A378+1,"")</f>
        <v>362</v>
      </c>
      <c r="B379" s="21">
        <f t="shared" si="40"/>
        <v>53970</v>
      </c>
      <c r="C379" s="19">
        <f t="shared" si="46"/>
        <v>0</v>
      </c>
      <c r="D379" s="19">
        <f t="shared" si="41"/>
        <v>32460.119480134304</v>
      </c>
      <c r="E379" s="20">
        <f t="shared" si="42"/>
        <v>0</v>
      </c>
      <c r="F379" s="19">
        <f t="shared" si="43"/>
        <v>0</v>
      </c>
      <c r="G379" s="19">
        <f t="shared" si="44"/>
        <v>0</v>
      </c>
      <c r="H379" s="19">
        <f t="shared" si="47"/>
        <v>0</v>
      </c>
      <c r="I379" s="19">
        <f t="shared" si="45"/>
        <v>0</v>
      </c>
      <c r="J379" s="19">
        <f>SUM($H$18:$H379)</f>
        <v>8154295.3504646067</v>
      </c>
    </row>
    <row r="380" spans="1:10">
      <c r="A380" s="22">
        <f>IF(Values_Entered,A379+1,"")</f>
        <v>363</v>
      </c>
      <c r="B380" s="21">
        <f t="shared" si="40"/>
        <v>54001</v>
      </c>
      <c r="C380" s="19">
        <f t="shared" si="46"/>
        <v>0</v>
      </c>
      <c r="D380" s="19">
        <f t="shared" si="41"/>
        <v>32460.119480134304</v>
      </c>
      <c r="E380" s="20">
        <f t="shared" si="42"/>
        <v>0</v>
      </c>
      <c r="F380" s="19">
        <f t="shared" si="43"/>
        <v>0</v>
      </c>
      <c r="G380" s="19">
        <f t="shared" si="44"/>
        <v>0</v>
      </c>
      <c r="H380" s="19">
        <f t="shared" si="47"/>
        <v>0</v>
      </c>
      <c r="I380" s="19">
        <f t="shared" si="45"/>
        <v>0</v>
      </c>
      <c r="J380" s="19">
        <f>SUM($H$18:$H380)</f>
        <v>8154295.3504646067</v>
      </c>
    </row>
    <row r="381" spans="1:10">
      <c r="A381" s="22">
        <f>IF(Values_Entered,A380+1,"")</f>
        <v>364</v>
      </c>
      <c r="B381" s="21">
        <f t="shared" si="40"/>
        <v>54031</v>
      </c>
      <c r="C381" s="19">
        <f t="shared" si="46"/>
        <v>0</v>
      </c>
      <c r="D381" s="19">
        <f t="shared" si="41"/>
        <v>32460.119480134304</v>
      </c>
      <c r="E381" s="20">
        <f t="shared" si="42"/>
        <v>0</v>
      </c>
      <c r="F381" s="19">
        <f t="shared" si="43"/>
        <v>0</v>
      </c>
      <c r="G381" s="19">
        <f t="shared" si="44"/>
        <v>0</v>
      </c>
      <c r="H381" s="19">
        <f t="shared" si="47"/>
        <v>0</v>
      </c>
      <c r="I381" s="19">
        <f t="shared" si="45"/>
        <v>0</v>
      </c>
      <c r="J381" s="19">
        <f>SUM($H$18:$H381)</f>
        <v>8154295.3504646067</v>
      </c>
    </row>
    <row r="382" spans="1:10">
      <c r="A382" s="22">
        <f>IF(Values_Entered,A381+1,"")</f>
        <v>365</v>
      </c>
      <c r="B382" s="21">
        <f t="shared" si="40"/>
        <v>54062</v>
      </c>
      <c r="C382" s="19">
        <f t="shared" si="46"/>
        <v>0</v>
      </c>
      <c r="D382" s="19">
        <f t="shared" si="41"/>
        <v>32460.119480134304</v>
      </c>
      <c r="E382" s="20">
        <f t="shared" si="42"/>
        <v>0</v>
      </c>
      <c r="F382" s="19">
        <f t="shared" si="43"/>
        <v>0</v>
      </c>
      <c r="G382" s="19">
        <f t="shared" si="44"/>
        <v>0</v>
      </c>
      <c r="H382" s="19">
        <f t="shared" si="47"/>
        <v>0</v>
      </c>
      <c r="I382" s="19">
        <f t="shared" si="45"/>
        <v>0</v>
      </c>
      <c r="J382" s="19">
        <f>SUM($H$18:$H382)</f>
        <v>8154295.3504646067</v>
      </c>
    </row>
    <row r="383" spans="1:10">
      <c r="A383" s="22">
        <f>IF(Values_Entered,A382+1,"")</f>
        <v>366</v>
      </c>
      <c r="B383" s="21">
        <f t="shared" si="40"/>
        <v>54093</v>
      </c>
      <c r="C383" s="19">
        <f t="shared" si="46"/>
        <v>0</v>
      </c>
      <c r="D383" s="19">
        <f t="shared" si="41"/>
        <v>32460.119480134304</v>
      </c>
      <c r="E383" s="20">
        <f t="shared" si="42"/>
        <v>0</v>
      </c>
      <c r="F383" s="19">
        <f t="shared" si="43"/>
        <v>0</v>
      </c>
      <c r="G383" s="19">
        <f t="shared" si="44"/>
        <v>0</v>
      </c>
      <c r="H383" s="19">
        <f t="shared" si="47"/>
        <v>0</v>
      </c>
      <c r="I383" s="19">
        <f t="shared" si="45"/>
        <v>0</v>
      </c>
      <c r="J383" s="19">
        <f>SUM($H$18:$H383)</f>
        <v>8154295.3504646067</v>
      </c>
    </row>
    <row r="384" spans="1:10">
      <c r="A384" s="22">
        <f>IF(Values_Entered,A383+1,"")</f>
        <v>367</v>
      </c>
      <c r="B384" s="21">
        <f t="shared" si="40"/>
        <v>54122</v>
      </c>
      <c r="C384" s="19">
        <f t="shared" si="46"/>
        <v>0</v>
      </c>
      <c r="D384" s="19">
        <f t="shared" si="41"/>
        <v>32460.119480134304</v>
      </c>
      <c r="E384" s="20">
        <f t="shared" si="42"/>
        <v>0</v>
      </c>
      <c r="F384" s="19">
        <f t="shared" si="43"/>
        <v>0</v>
      </c>
      <c r="G384" s="19">
        <f t="shared" si="44"/>
        <v>0</v>
      </c>
      <c r="H384" s="19">
        <f t="shared" si="47"/>
        <v>0</v>
      </c>
      <c r="I384" s="19">
        <f t="shared" si="45"/>
        <v>0</v>
      </c>
      <c r="J384" s="19">
        <f>SUM($H$18:$H384)</f>
        <v>8154295.3504646067</v>
      </c>
    </row>
    <row r="385" spans="1:10">
      <c r="A385" s="22">
        <f>IF(Values_Entered,A384+1,"")</f>
        <v>368</v>
      </c>
      <c r="B385" s="21">
        <f t="shared" si="40"/>
        <v>54153</v>
      </c>
      <c r="C385" s="19">
        <f t="shared" si="46"/>
        <v>0</v>
      </c>
      <c r="D385" s="19">
        <f t="shared" si="41"/>
        <v>32460.119480134304</v>
      </c>
      <c r="E385" s="20">
        <f t="shared" si="42"/>
        <v>0</v>
      </c>
      <c r="F385" s="19">
        <f t="shared" si="43"/>
        <v>0</v>
      </c>
      <c r="G385" s="19">
        <f t="shared" si="44"/>
        <v>0</v>
      </c>
      <c r="H385" s="19">
        <f t="shared" si="47"/>
        <v>0</v>
      </c>
      <c r="I385" s="19">
        <f t="shared" si="45"/>
        <v>0</v>
      </c>
      <c r="J385" s="19">
        <f>SUM($H$18:$H385)</f>
        <v>8154295.3504646067</v>
      </c>
    </row>
    <row r="386" spans="1:10">
      <c r="A386" s="22">
        <f>IF(Values_Entered,A385+1,"")</f>
        <v>369</v>
      </c>
      <c r="B386" s="21">
        <f t="shared" si="40"/>
        <v>54183</v>
      </c>
      <c r="C386" s="19">
        <f t="shared" si="46"/>
        <v>0</v>
      </c>
      <c r="D386" s="19">
        <f t="shared" si="41"/>
        <v>32460.119480134304</v>
      </c>
      <c r="E386" s="20">
        <f t="shared" si="42"/>
        <v>0</v>
      </c>
      <c r="F386" s="19">
        <f t="shared" si="43"/>
        <v>0</v>
      </c>
      <c r="G386" s="19">
        <f t="shared" si="44"/>
        <v>0</v>
      </c>
      <c r="H386" s="19">
        <f t="shared" si="47"/>
        <v>0</v>
      </c>
      <c r="I386" s="19">
        <f t="shared" si="45"/>
        <v>0</v>
      </c>
      <c r="J386" s="19">
        <f>SUM($H$18:$H386)</f>
        <v>8154295.3504646067</v>
      </c>
    </row>
    <row r="387" spans="1:10">
      <c r="A387" s="22">
        <f>IF(Values_Entered,A386+1,"")</f>
        <v>370</v>
      </c>
      <c r="B387" s="21">
        <f t="shared" si="40"/>
        <v>54214</v>
      </c>
      <c r="C387" s="19">
        <f t="shared" si="46"/>
        <v>0</v>
      </c>
      <c r="D387" s="19">
        <f t="shared" si="41"/>
        <v>32460.119480134304</v>
      </c>
      <c r="E387" s="20">
        <f t="shared" si="42"/>
        <v>0</v>
      </c>
      <c r="F387" s="19">
        <f t="shared" si="43"/>
        <v>0</v>
      </c>
      <c r="G387" s="19">
        <f t="shared" si="44"/>
        <v>0</v>
      </c>
      <c r="H387" s="19">
        <f t="shared" si="47"/>
        <v>0</v>
      </c>
      <c r="I387" s="19">
        <f t="shared" si="45"/>
        <v>0</v>
      </c>
      <c r="J387" s="19">
        <f>SUM($H$18:$H387)</f>
        <v>8154295.3504646067</v>
      </c>
    </row>
    <row r="388" spans="1:10">
      <c r="A388" s="22">
        <f>IF(Values_Entered,A387+1,"")</f>
        <v>371</v>
      </c>
      <c r="B388" s="21">
        <f t="shared" si="40"/>
        <v>54244</v>
      </c>
      <c r="C388" s="19">
        <f t="shared" si="46"/>
        <v>0</v>
      </c>
      <c r="D388" s="19">
        <f t="shared" si="41"/>
        <v>32460.119480134304</v>
      </c>
      <c r="E388" s="20">
        <f t="shared" si="42"/>
        <v>0</v>
      </c>
      <c r="F388" s="19">
        <f t="shared" si="43"/>
        <v>0</v>
      </c>
      <c r="G388" s="19">
        <f t="shared" si="44"/>
        <v>0</v>
      </c>
      <c r="H388" s="19">
        <f t="shared" si="47"/>
        <v>0</v>
      </c>
      <c r="I388" s="19">
        <f t="shared" si="45"/>
        <v>0</v>
      </c>
      <c r="J388" s="19">
        <f>SUM($H$18:$H388)</f>
        <v>8154295.3504646067</v>
      </c>
    </row>
    <row r="389" spans="1:10">
      <c r="A389" s="22">
        <f>IF(Values_Entered,A388+1,"")</f>
        <v>372</v>
      </c>
      <c r="B389" s="21">
        <f t="shared" si="40"/>
        <v>54275</v>
      </c>
      <c r="C389" s="19">
        <f t="shared" si="46"/>
        <v>0</v>
      </c>
      <c r="D389" s="19">
        <f t="shared" si="41"/>
        <v>32460.119480134304</v>
      </c>
      <c r="E389" s="20">
        <f t="shared" si="42"/>
        <v>0</v>
      </c>
      <c r="F389" s="19">
        <f t="shared" si="43"/>
        <v>0</v>
      </c>
      <c r="G389" s="19">
        <f t="shared" si="44"/>
        <v>0</v>
      </c>
      <c r="H389" s="19">
        <f t="shared" si="47"/>
        <v>0</v>
      </c>
      <c r="I389" s="19">
        <f t="shared" si="45"/>
        <v>0</v>
      </c>
      <c r="J389" s="19">
        <f>SUM($H$18:$H389)</f>
        <v>8154295.3504646067</v>
      </c>
    </row>
    <row r="390" spans="1:10">
      <c r="A390" s="22">
        <f>IF(Values_Entered,A389+1,"")</f>
        <v>373</v>
      </c>
      <c r="B390" s="21">
        <f t="shared" si="40"/>
        <v>54306</v>
      </c>
      <c r="C390" s="19">
        <f t="shared" si="46"/>
        <v>0</v>
      </c>
      <c r="D390" s="19">
        <f t="shared" si="41"/>
        <v>32460.119480134304</v>
      </c>
      <c r="E390" s="20">
        <f t="shared" si="42"/>
        <v>0</v>
      </c>
      <c r="F390" s="19">
        <f t="shared" si="43"/>
        <v>0</v>
      </c>
      <c r="G390" s="19">
        <f t="shared" si="44"/>
        <v>0</v>
      </c>
      <c r="H390" s="19">
        <f t="shared" si="47"/>
        <v>0</v>
      </c>
      <c r="I390" s="19">
        <f t="shared" si="45"/>
        <v>0</v>
      </c>
      <c r="J390" s="19">
        <f>SUM($H$18:$H390)</f>
        <v>8154295.3504646067</v>
      </c>
    </row>
    <row r="391" spans="1:10">
      <c r="A391" s="22">
        <f>IF(Values_Entered,A390+1,"")</f>
        <v>374</v>
      </c>
      <c r="B391" s="21">
        <f t="shared" si="40"/>
        <v>54336</v>
      </c>
      <c r="C391" s="19">
        <f t="shared" si="46"/>
        <v>0</v>
      </c>
      <c r="D391" s="19">
        <f t="shared" si="41"/>
        <v>32460.119480134304</v>
      </c>
      <c r="E391" s="20">
        <f t="shared" si="42"/>
        <v>0</v>
      </c>
      <c r="F391" s="19">
        <f t="shared" si="43"/>
        <v>0</v>
      </c>
      <c r="G391" s="19">
        <f t="shared" si="44"/>
        <v>0</v>
      </c>
      <c r="H391" s="19">
        <f t="shared" si="47"/>
        <v>0</v>
      </c>
      <c r="I391" s="19">
        <f t="shared" si="45"/>
        <v>0</v>
      </c>
      <c r="J391" s="19">
        <f>SUM($H$18:$H391)</f>
        <v>8154295.3504646067</v>
      </c>
    </row>
    <row r="392" spans="1:10">
      <c r="A392" s="22">
        <f>IF(Values_Entered,A391+1,"")</f>
        <v>375</v>
      </c>
      <c r="B392" s="21">
        <f t="shared" si="40"/>
        <v>54367</v>
      </c>
      <c r="C392" s="19">
        <f t="shared" si="46"/>
        <v>0</v>
      </c>
      <c r="D392" s="19">
        <f t="shared" si="41"/>
        <v>32460.119480134304</v>
      </c>
      <c r="E392" s="20">
        <f t="shared" si="42"/>
        <v>0</v>
      </c>
      <c r="F392" s="19">
        <f t="shared" si="43"/>
        <v>0</v>
      </c>
      <c r="G392" s="19">
        <f t="shared" si="44"/>
        <v>0</v>
      </c>
      <c r="H392" s="19">
        <f t="shared" si="47"/>
        <v>0</v>
      </c>
      <c r="I392" s="19">
        <f t="shared" si="45"/>
        <v>0</v>
      </c>
      <c r="J392" s="19">
        <f>SUM($H$18:$H392)</f>
        <v>8154295.3504646067</v>
      </c>
    </row>
    <row r="393" spans="1:10">
      <c r="A393" s="22">
        <f>IF(Values_Entered,A392+1,"")</f>
        <v>376</v>
      </c>
      <c r="B393" s="21">
        <f t="shared" si="40"/>
        <v>54397</v>
      </c>
      <c r="C393" s="19">
        <f t="shared" si="46"/>
        <v>0</v>
      </c>
      <c r="D393" s="19">
        <f t="shared" si="41"/>
        <v>32460.119480134304</v>
      </c>
      <c r="E393" s="20">
        <f t="shared" si="42"/>
        <v>0</v>
      </c>
      <c r="F393" s="19">
        <f t="shared" si="43"/>
        <v>0</v>
      </c>
      <c r="G393" s="19">
        <f t="shared" si="44"/>
        <v>0</v>
      </c>
      <c r="H393" s="19">
        <f t="shared" si="47"/>
        <v>0</v>
      </c>
      <c r="I393" s="19">
        <f t="shared" si="45"/>
        <v>0</v>
      </c>
      <c r="J393" s="19">
        <f>SUM($H$18:$H393)</f>
        <v>8154295.3504646067</v>
      </c>
    </row>
    <row r="394" spans="1:10">
      <c r="A394" s="22">
        <f>IF(Values_Entered,A393+1,"")</f>
        <v>377</v>
      </c>
      <c r="B394" s="21">
        <f t="shared" si="40"/>
        <v>54428</v>
      </c>
      <c r="C394" s="19">
        <f t="shared" si="46"/>
        <v>0</v>
      </c>
      <c r="D394" s="19">
        <f t="shared" si="41"/>
        <v>32460.119480134304</v>
      </c>
      <c r="E394" s="20">
        <f t="shared" si="42"/>
        <v>0</v>
      </c>
      <c r="F394" s="19">
        <f t="shared" si="43"/>
        <v>0</v>
      </c>
      <c r="G394" s="19">
        <f t="shared" si="44"/>
        <v>0</v>
      </c>
      <c r="H394" s="19">
        <f t="shared" si="47"/>
        <v>0</v>
      </c>
      <c r="I394" s="19">
        <f t="shared" si="45"/>
        <v>0</v>
      </c>
      <c r="J394" s="19">
        <f>SUM($H$18:$H394)</f>
        <v>8154295.3504646067</v>
      </c>
    </row>
    <row r="395" spans="1:10">
      <c r="A395" s="22">
        <f>IF(Values_Entered,A394+1,"")</f>
        <v>378</v>
      </c>
      <c r="B395" s="21">
        <f t="shared" si="40"/>
        <v>54459</v>
      </c>
      <c r="C395" s="19">
        <f t="shared" si="46"/>
        <v>0</v>
      </c>
      <c r="D395" s="19">
        <f t="shared" si="41"/>
        <v>32460.119480134304</v>
      </c>
      <c r="E395" s="20">
        <f t="shared" si="42"/>
        <v>0</v>
      </c>
      <c r="F395" s="19">
        <f t="shared" si="43"/>
        <v>0</v>
      </c>
      <c r="G395" s="19">
        <f t="shared" si="44"/>
        <v>0</v>
      </c>
      <c r="H395" s="19">
        <f t="shared" si="47"/>
        <v>0</v>
      </c>
      <c r="I395" s="19">
        <f t="shared" si="45"/>
        <v>0</v>
      </c>
      <c r="J395" s="19">
        <f>SUM($H$18:$H395)</f>
        <v>8154295.3504646067</v>
      </c>
    </row>
    <row r="396" spans="1:10">
      <c r="A396" s="22">
        <f>IF(Values_Entered,A395+1,"")</f>
        <v>379</v>
      </c>
      <c r="B396" s="21">
        <f t="shared" si="40"/>
        <v>54487</v>
      </c>
      <c r="C396" s="19">
        <f t="shared" si="46"/>
        <v>0</v>
      </c>
      <c r="D396" s="19">
        <f t="shared" si="41"/>
        <v>32460.119480134304</v>
      </c>
      <c r="E396" s="20">
        <f t="shared" si="42"/>
        <v>0</v>
      </c>
      <c r="F396" s="19">
        <f t="shared" si="43"/>
        <v>0</v>
      </c>
      <c r="G396" s="19">
        <f t="shared" si="44"/>
        <v>0</v>
      </c>
      <c r="H396" s="19">
        <f t="shared" si="47"/>
        <v>0</v>
      </c>
      <c r="I396" s="19">
        <f t="shared" si="45"/>
        <v>0</v>
      </c>
      <c r="J396" s="19">
        <f>SUM($H$18:$H396)</f>
        <v>8154295.3504646067</v>
      </c>
    </row>
    <row r="397" spans="1:10">
      <c r="A397" s="22">
        <f>IF(Values_Entered,A396+1,"")</f>
        <v>380</v>
      </c>
      <c r="B397" s="21">
        <f t="shared" si="40"/>
        <v>54518</v>
      </c>
      <c r="C397" s="19">
        <f t="shared" si="46"/>
        <v>0</v>
      </c>
      <c r="D397" s="19">
        <f t="shared" si="41"/>
        <v>32460.119480134304</v>
      </c>
      <c r="E397" s="20">
        <f t="shared" si="42"/>
        <v>0</v>
      </c>
      <c r="F397" s="19">
        <f t="shared" si="43"/>
        <v>0</v>
      </c>
      <c r="G397" s="19">
        <f t="shared" si="44"/>
        <v>0</v>
      </c>
      <c r="H397" s="19">
        <f t="shared" si="47"/>
        <v>0</v>
      </c>
      <c r="I397" s="19">
        <f t="shared" si="45"/>
        <v>0</v>
      </c>
      <c r="J397" s="19">
        <f>SUM($H$18:$H397)</f>
        <v>8154295.3504646067</v>
      </c>
    </row>
    <row r="398" spans="1:10">
      <c r="A398" s="22">
        <f>IF(Values_Entered,A397+1,"")</f>
        <v>381</v>
      </c>
      <c r="B398" s="21">
        <f t="shared" si="40"/>
        <v>54548</v>
      </c>
      <c r="C398" s="19">
        <f t="shared" si="46"/>
        <v>0</v>
      </c>
      <c r="D398" s="19">
        <f t="shared" si="41"/>
        <v>32460.119480134304</v>
      </c>
      <c r="E398" s="20">
        <f t="shared" si="42"/>
        <v>0</v>
      </c>
      <c r="F398" s="19">
        <f t="shared" si="43"/>
        <v>0</v>
      </c>
      <c r="G398" s="19">
        <f t="shared" si="44"/>
        <v>0</v>
      </c>
      <c r="H398" s="19">
        <f t="shared" si="47"/>
        <v>0</v>
      </c>
      <c r="I398" s="19">
        <f t="shared" si="45"/>
        <v>0</v>
      </c>
      <c r="J398" s="19">
        <f>SUM($H$18:$H398)</f>
        <v>8154295.3504646067</v>
      </c>
    </row>
    <row r="399" spans="1:10">
      <c r="A399" s="22">
        <f>IF(Values_Entered,A398+1,"")</f>
        <v>382</v>
      </c>
      <c r="B399" s="21">
        <f t="shared" si="40"/>
        <v>54579</v>
      </c>
      <c r="C399" s="19">
        <f t="shared" si="46"/>
        <v>0</v>
      </c>
      <c r="D399" s="19">
        <f t="shared" si="41"/>
        <v>32460.119480134304</v>
      </c>
      <c r="E399" s="20">
        <f t="shared" si="42"/>
        <v>0</v>
      </c>
      <c r="F399" s="19">
        <f t="shared" si="43"/>
        <v>0</v>
      </c>
      <c r="G399" s="19">
        <f t="shared" si="44"/>
        <v>0</v>
      </c>
      <c r="H399" s="19">
        <f t="shared" si="47"/>
        <v>0</v>
      </c>
      <c r="I399" s="19">
        <f t="shared" si="45"/>
        <v>0</v>
      </c>
      <c r="J399" s="19">
        <f>SUM($H$18:$H399)</f>
        <v>8154295.3504646067</v>
      </c>
    </row>
    <row r="400" spans="1:10">
      <c r="A400" s="22">
        <f>IF(Values_Entered,A399+1,"")</f>
        <v>383</v>
      </c>
      <c r="B400" s="21">
        <f t="shared" si="40"/>
        <v>54609</v>
      </c>
      <c r="C400" s="19">
        <f t="shared" si="46"/>
        <v>0</v>
      </c>
      <c r="D400" s="19">
        <f t="shared" si="41"/>
        <v>32460.119480134304</v>
      </c>
      <c r="E400" s="20">
        <f t="shared" si="42"/>
        <v>0</v>
      </c>
      <c r="F400" s="19">
        <f t="shared" si="43"/>
        <v>0</v>
      </c>
      <c r="G400" s="19">
        <f t="shared" si="44"/>
        <v>0</v>
      </c>
      <c r="H400" s="19">
        <f t="shared" si="47"/>
        <v>0</v>
      </c>
      <c r="I400" s="19">
        <f t="shared" si="45"/>
        <v>0</v>
      </c>
      <c r="J400" s="19">
        <f>SUM($H$18:$H400)</f>
        <v>8154295.3504646067</v>
      </c>
    </row>
    <row r="401" spans="1:10">
      <c r="A401" s="22">
        <f>IF(Values_Entered,A400+1,"")</f>
        <v>384</v>
      </c>
      <c r="B401" s="21">
        <f t="shared" si="40"/>
        <v>54640</v>
      </c>
      <c r="C401" s="19">
        <f t="shared" si="46"/>
        <v>0</v>
      </c>
      <c r="D401" s="19">
        <f t="shared" si="41"/>
        <v>32460.119480134304</v>
      </c>
      <c r="E401" s="20">
        <f t="shared" si="42"/>
        <v>0</v>
      </c>
      <c r="F401" s="19">
        <f t="shared" si="43"/>
        <v>0</v>
      </c>
      <c r="G401" s="19">
        <f t="shared" si="44"/>
        <v>0</v>
      </c>
      <c r="H401" s="19">
        <f t="shared" si="47"/>
        <v>0</v>
      </c>
      <c r="I401" s="19">
        <f t="shared" si="45"/>
        <v>0</v>
      </c>
      <c r="J401" s="19">
        <f>SUM($H$18:$H401)</f>
        <v>8154295.3504646067</v>
      </c>
    </row>
    <row r="402" spans="1:10">
      <c r="A402" s="22">
        <f>IF(Values_Entered,A401+1,"")</f>
        <v>385</v>
      </c>
      <c r="B402" s="21">
        <f t="shared" ref="B402:B465" si="48">IF(Pay_Num&lt;&gt;"",DATE(YEAR(Loan_Start),MONTH(Loan_Start)+(Pay_Num)*12/Num_Pmt_Per_Year,DAY(Loan_Start)),"")</f>
        <v>54671</v>
      </c>
      <c r="C402" s="19">
        <f t="shared" si="46"/>
        <v>0</v>
      </c>
      <c r="D402" s="19">
        <f t="shared" ref="D402:D465" si="49">IF(Pay_Num&lt;&gt;"",Scheduled_Monthly_Payment,"")</f>
        <v>32460.119480134304</v>
      </c>
      <c r="E402" s="20">
        <f t="shared" ref="E402:E465" si="50">IF(AND(Pay_Num&lt;&gt;"",Sched_Pay+Scheduled_Extra_Payments&lt;Beg_Bal),Scheduled_Extra_Payments,IF(AND(Pay_Num&lt;&gt;"",Beg_Bal-Sched_Pay&gt;0),Beg_Bal-Sched_Pay,IF(Pay_Num&lt;&gt;"",0,"")))</f>
        <v>0</v>
      </c>
      <c r="F402" s="19">
        <f t="shared" ref="F402:F465" si="51">IF(AND(Pay_Num&lt;&gt;"",Sched_Pay+Extra_Pay&lt;Beg_Bal),Sched_Pay+Extra_Pay,IF(Pay_Num&lt;&gt;"",Beg_Bal,""))</f>
        <v>0</v>
      </c>
      <c r="G402" s="19">
        <f t="shared" ref="G402:G465" si="52">IF(Pay_Num&lt;&gt;"",Total_Pay-Int,"")</f>
        <v>0</v>
      </c>
      <c r="H402" s="19">
        <f t="shared" si="47"/>
        <v>0</v>
      </c>
      <c r="I402" s="19">
        <f t="shared" ref="I402:I465" si="53">IF(AND(Pay_Num&lt;&gt;"",Sched_Pay+Extra_Pay&lt;Beg_Bal),Beg_Bal-Princ,IF(Pay_Num&lt;&gt;"",0,""))</f>
        <v>0</v>
      </c>
      <c r="J402" s="19">
        <f>SUM($H$18:$H402)</f>
        <v>8154295.3504646067</v>
      </c>
    </row>
    <row r="403" spans="1:10">
      <c r="A403" s="22">
        <f>IF(Values_Entered,A402+1,"")</f>
        <v>386</v>
      </c>
      <c r="B403" s="21">
        <f t="shared" si="48"/>
        <v>54701</v>
      </c>
      <c r="C403" s="19">
        <f t="shared" ref="C403:C466" si="54">IF(Pay_Num&lt;&gt;"",I402,"")</f>
        <v>0</v>
      </c>
      <c r="D403" s="19">
        <f t="shared" si="49"/>
        <v>32460.119480134304</v>
      </c>
      <c r="E403" s="20">
        <f t="shared" si="50"/>
        <v>0</v>
      </c>
      <c r="F403" s="19">
        <f t="shared" si="51"/>
        <v>0</v>
      </c>
      <c r="G403" s="19">
        <f t="shared" si="52"/>
        <v>0</v>
      </c>
      <c r="H403" s="19">
        <f t="shared" ref="H403:H466" si="55">IF(Pay_Num&lt;&gt;"",Beg_Bal*Interest_Rate/Num_Pmt_Per_Year,"")</f>
        <v>0</v>
      </c>
      <c r="I403" s="19">
        <f t="shared" si="53"/>
        <v>0</v>
      </c>
      <c r="J403" s="19">
        <f>SUM($H$18:$H403)</f>
        <v>8154295.3504646067</v>
      </c>
    </row>
    <row r="404" spans="1:10">
      <c r="A404" s="22">
        <f>IF(Values_Entered,A403+1,"")</f>
        <v>387</v>
      </c>
      <c r="B404" s="21">
        <f t="shared" si="48"/>
        <v>54732</v>
      </c>
      <c r="C404" s="19">
        <f t="shared" si="54"/>
        <v>0</v>
      </c>
      <c r="D404" s="19">
        <f t="shared" si="49"/>
        <v>32460.119480134304</v>
      </c>
      <c r="E404" s="20">
        <f t="shared" si="50"/>
        <v>0</v>
      </c>
      <c r="F404" s="19">
        <f t="shared" si="51"/>
        <v>0</v>
      </c>
      <c r="G404" s="19">
        <f t="shared" si="52"/>
        <v>0</v>
      </c>
      <c r="H404" s="19">
        <f t="shared" si="55"/>
        <v>0</v>
      </c>
      <c r="I404" s="19">
        <f t="shared" si="53"/>
        <v>0</v>
      </c>
      <c r="J404" s="19">
        <f>SUM($H$18:$H404)</f>
        <v>8154295.3504646067</v>
      </c>
    </row>
    <row r="405" spans="1:10">
      <c r="A405" s="22">
        <f>IF(Values_Entered,A404+1,"")</f>
        <v>388</v>
      </c>
      <c r="B405" s="21">
        <f t="shared" si="48"/>
        <v>54762</v>
      </c>
      <c r="C405" s="19">
        <f t="shared" si="54"/>
        <v>0</v>
      </c>
      <c r="D405" s="19">
        <f t="shared" si="49"/>
        <v>32460.119480134304</v>
      </c>
      <c r="E405" s="20">
        <f t="shared" si="50"/>
        <v>0</v>
      </c>
      <c r="F405" s="19">
        <f t="shared" si="51"/>
        <v>0</v>
      </c>
      <c r="G405" s="19">
        <f t="shared" si="52"/>
        <v>0</v>
      </c>
      <c r="H405" s="19">
        <f t="shared" si="55"/>
        <v>0</v>
      </c>
      <c r="I405" s="19">
        <f t="shared" si="53"/>
        <v>0</v>
      </c>
      <c r="J405" s="19">
        <f>SUM($H$18:$H405)</f>
        <v>8154295.3504646067</v>
      </c>
    </row>
    <row r="406" spans="1:10">
      <c r="A406" s="22">
        <f>IF(Values_Entered,A405+1,"")</f>
        <v>389</v>
      </c>
      <c r="B406" s="21">
        <f t="shared" si="48"/>
        <v>54793</v>
      </c>
      <c r="C406" s="19">
        <f t="shared" si="54"/>
        <v>0</v>
      </c>
      <c r="D406" s="19">
        <f t="shared" si="49"/>
        <v>32460.119480134304</v>
      </c>
      <c r="E406" s="20">
        <f t="shared" si="50"/>
        <v>0</v>
      </c>
      <c r="F406" s="19">
        <f t="shared" si="51"/>
        <v>0</v>
      </c>
      <c r="G406" s="19">
        <f t="shared" si="52"/>
        <v>0</v>
      </c>
      <c r="H406" s="19">
        <f t="shared" si="55"/>
        <v>0</v>
      </c>
      <c r="I406" s="19">
        <f t="shared" si="53"/>
        <v>0</v>
      </c>
      <c r="J406" s="19">
        <f>SUM($H$18:$H406)</f>
        <v>8154295.3504646067</v>
      </c>
    </row>
    <row r="407" spans="1:10">
      <c r="A407" s="22">
        <f>IF(Values_Entered,A406+1,"")</f>
        <v>390</v>
      </c>
      <c r="B407" s="21">
        <f t="shared" si="48"/>
        <v>54824</v>
      </c>
      <c r="C407" s="19">
        <f t="shared" si="54"/>
        <v>0</v>
      </c>
      <c r="D407" s="19">
        <f t="shared" si="49"/>
        <v>32460.119480134304</v>
      </c>
      <c r="E407" s="20">
        <f t="shared" si="50"/>
        <v>0</v>
      </c>
      <c r="F407" s="19">
        <f t="shared" si="51"/>
        <v>0</v>
      </c>
      <c r="G407" s="19">
        <f t="shared" si="52"/>
        <v>0</v>
      </c>
      <c r="H407" s="19">
        <f t="shared" si="55"/>
        <v>0</v>
      </c>
      <c r="I407" s="19">
        <f t="shared" si="53"/>
        <v>0</v>
      </c>
      <c r="J407" s="19">
        <f>SUM($H$18:$H407)</f>
        <v>8154295.3504646067</v>
      </c>
    </row>
    <row r="408" spans="1:10">
      <c r="A408" s="22">
        <f>IF(Values_Entered,A407+1,"")</f>
        <v>391</v>
      </c>
      <c r="B408" s="21">
        <f t="shared" si="48"/>
        <v>54852</v>
      </c>
      <c r="C408" s="19">
        <f t="shared" si="54"/>
        <v>0</v>
      </c>
      <c r="D408" s="19">
        <f t="shared" si="49"/>
        <v>32460.119480134304</v>
      </c>
      <c r="E408" s="20">
        <f t="shared" si="50"/>
        <v>0</v>
      </c>
      <c r="F408" s="19">
        <f t="shared" si="51"/>
        <v>0</v>
      </c>
      <c r="G408" s="19">
        <f t="shared" si="52"/>
        <v>0</v>
      </c>
      <c r="H408" s="19">
        <f t="shared" si="55"/>
        <v>0</v>
      </c>
      <c r="I408" s="19">
        <f t="shared" si="53"/>
        <v>0</v>
      </c>
      <c r="J408" s="19">
        <f>SUM($H$18:$H408)</f>
        <v>8154295.3504646067</v>
      </c>
    </row>
    <row r="409" spans="1:10">
      <c r="A409" s="22">
        <f>IF(Values_Entered,A408+1,"")</f>
        <v>392</v>
      </c>
      <c r="B409" s="21">
        <f t="shared" si="48"/>
        <v>54883</v>
      </c>
      <c r="C409" s="19">
        <f t="shared" si="54"/>
        <v>0</v>
      </c>
      <c r="D409" s="19">
        <f t="shared" si="49"/>
        <v>32460.119480134304</v>
      </c>
      <c r="E409" s="20">
        <f t="shared" si="50"/>
        <v>0</v>
      </c>
      <c r="F409" s="19">
        <f t="shared" si="51"/>
        <v>0</v>
      </c>
      <c r="G409" s="19">
        <f t="shared" si="52"/>
        <v>0</v>
      </c>
      <c r="H409" s="19">
        <f t="shared" si="55"/>
        <v>0</v>
      </c>
      <c r="I409" s="19">
        <f t="shared" si="53"/>
        <v>0</v>
      </c>
      <c r="J409" s="19">
        <f>SUM($H$18:$H409)</f>
        <v>8154295.3504646067</v>
      </c>
    </row>
    <row r="410" spans="1:10">
      <c r="A410" s="22">
        <f>IF(Values_Entered,A409+1,"")</f>
        <v>393</v>
      </c>
      <c r="B410" s="21">
        <f t="shared" si="48"/>
        <v>54913</v>
      </c>
      <c r="C410" s="19">
        <f t="shared" si="54"/>
        <v>0</v>
      </c>
      <c r="D410" s="19">
        <f t="shared" si="49"/>
        <v>32460.119480134304</v>
      </c>
      <c r="E410" s="20">
        <f t="shared" si="50"/>
        <v>0</v>
      </c>
      <c r="F410" s="19">
        <f t="shared" si="51"/>
        <v>0</v>
      </c>
      <c r="G410" s="19">
        <f t="shared" si="52"/>
        <v>0</v>
      </c>
      <c r="H410" s="19">
        <f t="shared" si="55"/>
        <v>0</v>
      </c>
      <c r="I410" s="19">
        <f t="shared" si="53"/>
        <v>0</v>
      </c>
      <c r="J410" s="19">
        <f>SUM($H$18:$H410)</f>
        <v>8154295.3504646067</v>
      </c>
    </row>
    <row r="411" spans="1:10">
      <c r="A411" s="22">
        <f>IF(Values_Entered,A410+1,"")</f>
        <v>394</v>
      </c>
      <c r="B411" s="21">
        <f t="shared" si="48"/>
        <v>54944</v>
      </c>
      <c r="C411" s="19">
        <f t="shared" si="54"/>
        <v>0</v>
      </c>
      <c r="D411" s="19">
        <f t="shared" si="49"/>
        <v>32460.119480134304</v>
      </c>
      <c r="E411" s="20">
        <f t="shared" si="50"/>
        <v>0</v>
      </c>
      <c r="F411" s="19">
        <f t="shared" si="51"/>
        <v>0</v>
      </c>
      <c r="G411" s="19">
        <f t="shared" si="52"/>
        <v>0</v>
      </c>
      <c r="H411" s="19">
        <f t="shared" si="55"/>
        <v>0</v>
      </c>
      <c r="I411" s="19">
        <f t="shared" si="53"/>
        <v>0</v>
      </c>
      <c r="J411" s="19">
        <f>SUM($H$18:$H411)</f>
        <v>8154295.3504646067</v>
      </c>
    </row>
    <row r="412" spans="1:10">
      <c r="A412" s="22">
        <f>IF(Values_Entered,A411+1,"")</f>
        <v>395</v>
      </c>
      <c r="B412" s="21">
        <f t="shared" si="48"/>
        <v>54974</v>
      </c>
      <c r="C412" s="19">
        <f t="shared" si="54"/>
        <v>0</v>
      </c>
      <c r="D412" s="19">
        <f t="shared" si="49"/>
        <v>32460.119480134304</v>
      </c>
      <c r="E412" s="20">
        <f t="shared" si="50"/>
        <v>0</v>
      </c>
      <c r="F412" s="19">
        <f t="shared" si="51"/>
        <v>0</v>
      </c>
      <c r="G412" s="19">
        <f t="shared" si="52"/>
        <v>0</v>
      </c>
      <c r="H412" s="19">
        <f t="shared" si="55"/>
        <v>0</v>
      </c>
      <c r="I412" s="19">
        <f t="shared" si="53"/>
        <v>0</v>
      </c>
      <c r="J412" s="19">
        <f>SUM($H$18:$H412)</f>
        <v>8154295.3504646067</v>
      </c>
    </row>
    <row r="413" spans="1:10">
      <c r="A413" s="22">
        <f>IF(Values_Entered,A412+1,"")</f>
        <v>396</v>
      </c>
      <c r="B413" s="21">
        <f t="shared" si="48"/>
        <v>55005</v>
      </c>
      <c r="C413" s="19">
        <f t="shared" si="54"/>
        <v>0</v>
      </c>
      <c r="D413" s="19">
        <f t="shared" si="49"/>
        <v>32460.119480134304</v>
      </c>
      <c r="E413" s="20">
        <f t="shared" si="50"/>
        <v>0</v>
      </c>
      <c r="F413" s="19">
        <f t="shared" si="51"/>
        <v>0</v>
      </c>
      <c r="G413" s="19">
        <f t="shared" si="52"/>
        <v>0</v>
      </c>
      <c r="H413" s="19">
        <f t="shared" si="55"/>
        <v>0</v>
      </c>
      <c r="I413" s="19">
        <f t="shared" si="53"/>
        <v>0</v>
      </c>
      <c r="J413" s="19">
        <f>SUM($H$18:$H413)</f>
        <v>8154295.3504646067</v>
      </c>
    </row>
    <row r="414" spans="1:10">
      <c r="A414" s="22">
        <f>IF(Values_Entered,A413+1,"")</f>
        <v>397</v>
      </c>
      <c r="B414" s="21">
        <f t="shared" si="48"/>
        <v>55036</v>
      </c>
      <c r="C414" s="19">
        <f t="shared" si="54"/>
        <v>0</v>
      </c>
      <c r="D414" s="19">
        <f t="shared" si="49"/>
        <v>32460.119480134304</v>
      </c>
      <c r="E414" s="20">
        <f t="shared" si="50"/>
        <v>0</v>
      </c>
      <c r="F414" s="19">
        <f t="shared" si="51"/>
        <v>0</v>
      </c>
      <c r="G414" s="19">
        <f t="shared" si="52"/>
        <v>0</v>
      </c>
      <c r="H414" s="19">
        <f t="shared" si="55"/>
        <v>0</v>
      </c>
      <c r="I414" s="19">
        <f t="shared" si="53"/>
        <v>0</v>
      </c>
      <c r="J414" s="19">
        <f>SUM($H$18:$H414)</f>
        <v>8154295.3504646067</v>
      </c>
    </row>
    <row r="415" spans="1:10">
      <c r="A415" s="22">
        <f>IF(Values_Entered,A414+1,"")</f>
        <v>398</v>
      </c>
      <c r="B415" s="21">
        <f t="shared" si="48"/>
        <v>55066</v>
      </c>
      <c r="C415" s="19">
        <f t="shared" si="54"/>
        <v>0</v>
      </c>
      <c r="D415" s="19">
        <f t="shared" si="49"/>
        <v>32460.119480134304</v>
      </c>
      <c r="E415" s="20">
        <f t="shared" si="50"/>
        <v>0</v>
      </c>
      <c r="F415" s="19">
        <f t="shared" si="51"/>
        <v>0</v>
      </c>
      <c r="G415" s="19">
        <f t="shared" si="52"/>
        <v>0</v>
      </c>
      <c r="H415" s="19">
        <f t="shared" si="55"/>
        <v>0</v>
      </c>
      <c r="I415" s="19">
        <f t="shared" si="53"/>
        <v>0</v>
      </c>
      <c r="J415" s="19">
        <f>SUM($H$18:$H415)</f>
        <v>8154295.3504646067</v>
      </c>
    </row>
    <row r="416" spans="1:10">
      <c r="A416" s="22">
        <f>IF(Values_Entered,A415+1,"")</f>
        <v>399</v>
      </c>
      <c r="B416" s="21">
        <f t="shared" si="48"/>
        <v>55097</v>
      </c>
      <c r="C416" s="19">
        <f t="shared" si="54"/>
        <v>0</v>
      </c>
      <c r="D416" s="19">
        <f t="shared" si="49"/>
        <v>32460.119480134304</v>
      </c>
      <c r="E416" s="20">
        <f t="shared" si="50"/>
        <v>0</v>
      </c>
      <c r="F416" s="19">
        <f t="shared" si="51"/>
        <v>0</v>
      </c>
      <c r="G416" s="19">
        <f t="shared" si="52"/>
        <v>0</v>
      </c>
      <c r="H416" s="19">
        <f t="shared" si="55"/>
        <v>0</v>
      </c>
      <c r="I416" s="19">
        <f t="shared" si="53"/>
        <v>0</v>
      </c>
      <c r="J416" s="19">
        <f>SUM($H$18:$H416)</f>
        <v>8154295.3504646067</v>
      </c>
    </row>
    <row r="417" spans="1:10">
      <c r="A417" s="22">
        <f>IF(Values_Entered,A416+1,"")</f>
        <v>400</v>
      </c>
      <c r="B417" s="21">
        <f t="shared" si="48"/>
        <v>55127</v>
      </c>
      <c r="C417" s="19">
        <f t="shared" si="54"/>
        <v>0</v>
      </c>
      <c r="D417" s="19">
        <f t="shared" si="49"/>
        <v>32460.119480134304</v>
      </c>
      <c r="E417" s="20">
        <f t="shared" si="50"/>
        <v>0</v>
      </c>
      <c r="F417" s="19">
        <f t="shared" si="51"/>
        <v>0</v>
      </c>
      <c r="G417" s="19">
        <f t="shared" si="52"/>
        <v>0</v>
      </c>
      <c r="H417" s="19">
        <f t="shared" si="55"/>
        <v>0</v>
      </c>
      <c r="I417" s="19">
        <f t="shared" si="53"/>
        <v>0</v>
      </c>
      <c r="J417" s="19">
        <f>SUM($H$18:$H417)</f>
        <v>8154295.3504646067</v>
      </c>
    </row>
    <row r="418" spans="1:10">
      <c r="A418" s="22">
        <f>IF(Values_Entered,A417+1,"")</f>
        <v>401</v>
      </c>
      <c r="B418" s="21">
        <f t="shared" si="48"/>
        <v>55158</v>
      </c>
      <c r="C418" s="19">
        <f t="shared" si="54"/>
        <v>0</v>
      </c>
      <c r="D418" s="19">
        <f t="shared" si="49"/>
        <v>32460.119480134304</v>
      </c>
      <c r="E418" s="20">
        <f t="shared" si="50"/>
        <v>0</v>
      </c>
      <c r="F418" s="19">
        <f t="shared" si="51"/>
        <v>0</v>
      </c>
      <c r="G418" s="19">
        <f t="shared" si="52"/>
        <v>0</v>
      </c>
      <c r="H418" s="19">
        <f t="shared" si="55"/>
        <v>0</v>
      </c>
      <c r="I418" s="19">
        <f t="shared" si="53"/>
        <v>0</v>
      </c>
      <c r="J418" s="19">
        <f>SUM($H$18:$H418)</f>
        <v>8154295.3504646067</v>
      </c>
    </row>
    <row r="419" spans="1:10">
      <c r="A419" s="22">
        <f>IF(Values_Entered,A418+1,"")</f>
        <v>402</v>
      </c>
      <c r="B419" s="21">
        <f t="shared" si="48"/>
        <v>55189</v>
      </c>
      <c r="C419" s="19">
        <f t="shared" si="54"/>
        <v>0</v>
      </c>
      <c r="D419" s="19">
        <f t="shared" si="49"/>
        <v>32460.119480134304</v>
      </c>
      <c r="E419" s="20">
        <f t="shared" si="50"/>
        <v>0</v>
      </c>
      <c r="F419" s="19">
        <f t="shared" si="51"/>
        <v>0</v>
      </c>
      <c r="G419" s="19">
        <f t="shared" si="52"/>
        <v>0</v>
      </c>
      <c r="H419" s="19">
        <f t="shared" si="55"/>
        <v>0</v>
      </c>
      <c r="I419" s="19">
        <f t="shared" si="53"/>
        <v>0</v>
      </c>
      <c r="J419" s="19">
        <f>SUM($H$18:$H419)</f>
        <v>8154295.3504646067</v>
      </c>
    </row>
    <row r="420" spans="1:10">
      <c r="A420" s="22">
        <f>IF(Values_Entered,A419+1,"")</f>
        <v>403</v>
      </c>
      <c r="B420" s="21">
        <f t="shared" si="48"/>
        <v>55217</v>
      </c>
      <c r="C420" s="19">
        <f t="shared" si="54"/>
        <v>0</v>
      </c>
      <c r="D420" s="19">
        <f t="shared" si="49"/>
        <v>32460.119480134304</v>
      </c>
      <c r="E420" s="20">
        <f t="shared" si="50"/>
        <v>0</v>
      </c>
      <c r="F420" s="19">
        <f t="shared" si="51"/>
        <v>0</v>
      </c>
      <c r="G420" s="19">
        <f t="shared" si="52"/>
        <v>0</v>
      </c>
      <c r="H420" s="19">
        <f t="shared" si="55"/>
        <v>0</v>
      </c>
      <c r="I420" s="19">
        <f t="shared" si="53"/>
        <v>0</v>
      </c>
      <c r="J420" s="19">
        <f>SUM($H$18:$H420)</f>
        <v>8154295.3504646067</v>
      </c>
    </row>
    <row r="421" spans="1:10">
      <c r="A421" s="22">
        <f>IF(Values_Entered,A420+1,"")</f>
        <v>404</v>
      </c>
      <c r="B421" s="21">
        <f t="shared" si="48"/>
        <v>55248</v>
      </c>
      <c r="C421" s="19">
        <f t="shared" si="54"/>
        <v>0</v>
      </c>
      <c r="D421" s="19">
        <f t="shared" si="49"/>
        <v>32460.119480134304</v>
      </c>
      <c r="E421" s="20">
        <f t="shared" si="50"/>
        <v>0</v>
      </c>
      <c r="F421" s="19">
        <f t="shared" si="51"/>
        <v>0</v>
      </c>
      <c r="G421" s="19">
        <f t="shared" si="52"/>
        <v>0</v>
      </c>
      <c r="H421" s="19">
        <f t="shared" si="55"/>
        <v>0</v>
      </c>
      <c r="I421" s="19">
        <f t="shared" si="53"/>
        <v>0</v>
      </c>
      <c r="J421" s="19">
        <f>SUM($H$18:$H421)</f>
        <v>8154295.3504646067</v>
      </c>
    </row>
    <row r="422" spans="1:10">
      <c r="A422" s="22">
        <f>IF(Values_Entered,A421+1,"")</f>
        <v>405</v>
      </c>
      <c r="B422" s="21">
        <f t="shared" si="48"/>
        <v>55278</v>
      </c>
      <c r="C422" s="19">
        <f t="shared" si="54"/>
        <v>0</v>
      </c>
      <c r="D422" s="19">
        <f t="shared" si="49"/>
        <v>32460.119480134304</v>
      </c>
      <c r="E422" s="20">
        <f t="shared" si="50"/>
        <v>0</v>
      </c>
      <c r="F422" s="19">
        <f t="shared" si="51"/>
        <v>0</v>
      </c>
      <c r="G422" s="19">
        <f t="shared" si="52"/>
        <v>0</v>
      </c>
      <c r="H422" s="19">
        <f t="shared" si="55"/>
        <v>0</v>
      </c>
      <c r="I422" s="19">
        <f t="shared" si="53"/>
        <v>0</v>
      </c>
      <c r="J422" s="19">
        <f>SUM($H$18:$H422)</f>
        <v>8154295.3504646067</v>
      </c>
    </row>
    <row r="423" spans="1:10">
      <c r="A423" s="22">
        <f>IF(Values_Entered,A422+1,"")</f>
        <v>406</v>
      </c>
      <c r="B423" s="21">
        <f t="shared" si="48"/>
        <v>55309</v>
      </c>
      <c r="C423" s="19">
        <f t="shared" si="54"/>
        <v>0</v>
      </c>
      <c r="D423" s="19">
        <f t="shared" si="49"/>
        <v>32460.119480134304</v>
      </c>
      <c r="E423" s="20">
        <f t="shared" si="50"/>
        <v>0</v>
      </c>
      <c r="F423" s="19">
        <f t="shared" si="51"/>
        <v>0</v>
      </c>
      <c r="G423" s="19">
        <f t="shared" si="52"/>
        <v>0</v>
      </c>
      <c r="H423" s="19">
        <f t="shared" si="55"/>
        <v>0</v>
      </c>
      <c r="I423" s="19">
        <f t="shared" si="53"/>
        <v>0</v>
      </c>
      <c r="J423" s="19">
        <f>SUM($H$18:$H423)</f>
        <v>8154295.3504646067</v>
      </c>
    </row>
    <row r="424" spans="1:10">
      <c r="A424" s="22">
        <f>IF(Values_Entered,A423+1,"")</f>
        <v>407</v>
      </c>
      <c r="B424" s="21">
        <f t="shared" si="48"/>
        <v>55339</v>
      </c>
      <c r="C424" s="19">
        <f t="shared" si="54"/>
        <v>0</v>
      </c>
      <c r="D424" s="19">
        <f t="shared" si="49"/>
        <v>32460.119480134304</v>
      </c>
      <c r="E424" s="20">
        <f t="shared" si="50"/>
        <v>0</v>
      </c>
      <c r="F424" s="19">
        <f t="shared" si="51"/>
        <v>0</v>
      </c>
      <c r="G424" s="19">
        <f t="shared" si="52"/>
        <v>0</v>
      </c>
      <c r="H424" s="19">
        <f t="shared" si="55"/>
        <v>0</v>
      </c>
      <c r="I424" s="19">
        <f t="shared" si="53"/>
        <v>0</v>
      </c>
      <c r="J424" s="19">
        <f>SUM($H$18:$H424)</f>
        <v>8154295.3504646067</v>
      </c>
    </row>
    <row r="425" spans="1:10">
      <c r="A425" s="22">
        <f>IF(Values_Entered,A424+1,"")</f>
        <v>408</v>
      </c>
      <c r="B425" s="21">
        <f t="shared" si="48"/>
        <v>55370</v>
      </c>
      <c r="C425" s="19">
        <f t="shared" si="54"/>
        <v>0</v>
      </c>
      <c r="D425" s="19">
        <f t="shared" si="49"/>
        <v>32460.119480134304</v>
      </c>
      <c r="E425" s="20">
        <f t="shared" si="50"/>
        <v>0</v>
      </c>
      <c r="F425" s="19">
        <f t="shared" si="51"/>
        <v>0</v>
      </c>
      <c r="G425" s="19">
        <f t="shared" si="52"/>
        <v>0</v>
      </c>
      <c r="H425" s="19">
        <f t="shared" si="55"/>
        <v>0</v>
      </c>
      <c r="I425" s="19">
        <f t="shared" si="53"/>
        <v>0</v>
      </c>
      <c r="J425" s="19">
        <f>SUM($H$18:$H425)</f>
        <v>8154295.3504646067</v>
      </c>
    </row>
    <row r="426" spans="1:10">
      <c r="A426" s="22">
        <f>IF(Values_Entered,A425+1,"")</f>
        <v>409</v>
      </c>
      <c r="B426" s="21">
        <f t="shared" si="48"/>
        <v>55401</v>
      </c>
      <c r="C426" s="19">
        <f t="shared" si="54"/>
        <v>0</v>
      </c>
      <c r="D426" s="19">
        <f t="shared" si="49"/>
        <v>32460.119480134304</v>
      </c>
      <c r="E426" s="20">
        <f t="shared" si="50"/>
        <v>0</v>
      </c>
      <c r="F426" s="19">
        <f t="shared" si="51"/>
        <v>0</v>
      </c>
      <c r="G426" s="19">
        <f t="shared" si="52"/>
        <v>0</v>
      </c>
      <c r="H426" s="19">
        <f t="shared" si="55"/>
        <v>0</v>
      </c>
      <c r="I426" s="19">
        <f t="shared" si="53"/>
        <v>0</v>
      </c>
      <c r="J426" s="19">
        <f>SUM($H$18:$H426)</f>
        <v>8154295.3504646067</v>
      </c>
    </row>
    <row r="427" spans="1:10">
      <c r="A427" s="22">
        <f>IF(Values_Entered,A426+1,"")</f>
        <v>410</v>
      </c>
      <c r="B427" s="21">
        <f t="shared" si="48"/>
        <v>55431</v>
      </c>
      <c r="C427" s="19">
        <f t="shared" si="54"/>
        <v>0</v>
      </c>
      <c r="D427" s="19">
        <f t="shared" si="49"/>
        <v>32460.119480134304</v>
      </c>
      <c r="E427" s="20">
        <f t="shared" si="50"/>
        <v>0</v>
      </c>
      <c r="F427" s="19">
        <f t="shared" si="51"/>
        <v>0</v>
      </c>
      <c r="G427" s="19">
        <f t="shared" si="52"/>
        <v>0</v>
      </c>
      <c r="H427" s="19">
        <f t="shared" si="55"/>
        <v>0</v>
      </c>
      <c r="I427" s="19">
        <f t="shared" si="53"/>
        <v>0</v>
      </c>
      <c r="J427" s="19">
        <f>SUM($H$18:$H427)</f>
        <v>8154295.3504646067</v>
      </c>
    </row>
    <row r="428" spans="1:10">
      <c r="A428" s="22">
        <f>IF(Values_Entered,A427+1,"")</f>
        <v>411</v>
      </c>
      <c r="B428" s="21">
        <f t="shared" si="48"/>
        <v>55462</v>
      </c>
      <c r="C428" s="19">
        <f t="shared" si="54"/>
        <v>0</v>
      </c>
      <c r="D428" s="19">
        <f t="shared" si="49"/>
        <v>32460.119480134304</v>
      </c>
      <c r="E428" s="20">
        <f t="shared" si="50"/>
        <v>0</v>
      </c>
      <c r="F428" s="19">
        <f t="shared" si="51"/>
        <v>0</v>
      </c>
      <c r="G428" s="19">
        <f t="shared" si="52"/>
        <v>0</v>
      </c>
      <c r="H428" s="19">
        <f t="shared" si="55"/>
        <v>0</v>
      </c>
      <c r="I428" s="19">
        <f t="shared" si="53"/>
        <v>0</v>
      </c>
      <c r="J428" s="19">
        <f>SUM($H$18:$H428)</f>
        <v>8154295.3504646067</v>
      </c>
    </row>
    <row r="429" spans="1:10">
      <c r="A429" s="22">
        <f>IF(Values_Entered,A428+1,"")</f>
        <v>412</v>
      </c>
      <c r="B429" s="21">
        <f t="shared" si="48"/>
        <v>55492</v>
      </c>
      <c r="C429" s="19">
        <f t="shared" si="54"/>
        <v>0</v>
      </c>
      <c r="D429" s="19">
        <f t="shared" si="49"/>
        <v>32460.119480134304</v>
      </c>
      <c r="E429" s="20">
        <f t="shared" si="50"/>
        <v>0</v>
      </c>
      <c r="F429" s="19">
        <f t="shared" si="51"/>
        <v>0</v>
      </c>
      <c r="G429" s="19">
        <f t="shared" si="52"/>
        <v>0</v>
      </c>
      <c r="H429" s="19">
        <f t="shared" si="55"/>
        <v>0</v>
      </c>
      <c r="I429" s="19">
        <f t="shared" si="53"/>
        <v>0</v>
      </c>
      <c r="J429" s="19">
        <f>SUM($H$18:$H429)</f>
        <v>8154295.3504646067</v>
      </c>
    </row>
    <row r="430" spans="1:10">
      <c r="A430" s="22">
        <f>IF(Values_Entered,A429+1,"")</f>
        <v>413</v>
      </c>
      <c r="B430" s="21">
        <f t="shared" si="48"/>
        <v>55523</v>
      </c>
      <c r="C430" s="19">
        <f t="shared" si="54"/>
        <v>0</v>
      </c>
      <c r="D430" s="19">
        <f t="shared" si="49"/>
        <v>32460.119480134304</v>
      </c>
      <c r="E430" s="20">
        <f t="shared" si="50"/>
        <v>0</v>
      </c>
      <c r="F430" s="19">
        <f t="shared" si="51"/>
        <v>0</v>
      </c>
      <c r="G430" s="19">
        <f t="shared" si="52"/>
        <v>0</v>
      </c>
      <c r="H430" s="19">
        <f t="shared" si="55"/>
        <v>0</v>
      </c>
      <c r="I430" s="19">
        <f t="shared" si="53"/>
        <v>0</v>
      </c>
      <c r="J430" s="19">
        <f>SUM($H$18:$H430)</f>
        <v>8154295.3504646067</v>
      </c>
    </row>
    <row r="431" spans="1:10">
      <c r="A431" s="22">
        <f>IF(Values_Entered,A430+1,"")</f>
        <v>414</v>
      </c>
      <c r="B431" s="21">
        <f t="shared" si="48"/>
        <v>55554</v>
      </c>
      <c r="C431" s="19">
        <f t="shared" si="54"/>
        <v>0</v>
      </c>
      <c r="D431" s="19">
        <f t="shared" si="49"/>
        <v>32460.119480134304</v>
      </c>
      <c r="E431" s="20">
        <f t="shared" si="50"/>
        <v>0</v>
      </c>
      <c r="F431" s="19">
        <f t="shared" si="51"/>
        <v>0</v>
      </c>
      <c r="G431" s="19">
        <f t="shared" si="52"/>
        <v>0</v>
      </c>
      <c r="H431" s="19">
        <f t="shared" si="55"/>
        <v>0</v>
      </c>
      <c r="I431" s="19">
        <f t="shared" si="53"/>
        <v>0</v>
      </c>
      <c r="J431" s="19">
        <f>SUM($H$18:$H431)</f>
        <v>8154295.3504646067</v>
      </c>
    </row>
    <row r="432" spans="1:10">
      <c r="A432" s="22">
        <f>IF(Values_Entered,A431+1,"")</f>
        <v>415</v>
      </c>
      <c r="B432" s="21">
        <f t="shared" si="48"/>
        <v>55583</v>
      </c>
      <c r="C432" s="19">
        <f t="shared" si="54"/>
        <v>0</v>
      </c>
      <c r="D432" s="19">
        <f t="shared" si="49"/>
        <v>32460.119480134304</v>
      </c>
      <c r="E432" s="20">
        <f t="shared" si="50"/>
        <v>0</v>
      </c>
      <c r="F432" s="19">
        <f t="shared" si="51"/>
        <v>0</v>
      </c>
      <c r="G432" s="19">
        <f t="shared" si="52"/>
        <v>0</v>
      </c>
      <c r="H432" s="19">
        <f t="shared" si="55"/>
        <v>0</v>
      </c>
      <c r="I432" s="19">
        <f t="shared" si="53"/>
        <v>0</v>
      </c>
      <c r="J432" s="19">
        <f>SUM($H$18:$H432)</f>
        <v>8154295.3504646067</v>
      </c>
    </row>
    <row r="433" spans="1:10">
      <c r="A433" s="22">
        <f>IF(Values_Entered,A432+1,"")</f>
        <v>416</v>
      </c>
      <c r="B433" s="21">
        <f t="shared" si="48"/>
        <v>55614</v>
      </c>
      <c r="C433" s="19">
        <f t="shared" si="54"/>
        <v>0</v>
      </c>
      <c r="D433" s="19">
        <f t="shared" si="49"/>
        <v>32460.119480134304</v>
      </c>
      <c r="E433" s="20">
        <f t="shared" si="50"/>
        <v>0</v>
      </c>
      <c r="F433" s="19">
        <f t="shared" si="51"/>
        <v>0</v>
      </c>
      <c r="G433" s="19">
        <f t="shared" si="52"/>
        <v>0</v>
      </c>
      <c r="H433" s="19">
        <f t="shared" si="55"/>
        <v>0</v>
      </c>
      <c r="I433" s="19">
        <f t="shared" si="53"/>
        <v>0</v>
      </c>
      <c r="J433" s="19">
        <f>SUM($H$18:$H433)</f>
        <v>8154295.3504646067</v>
      </c>
    </row>
    <row r="434" spans="1:10">
      <c r="A434" s="22">
        <f>IF(Values_Entered,A433+1,"")</f>
        <v>417</v>
      </c>
      <c r="B434" s="21">
        <f t="shared" si="48"/>
        <v>55644</v>
      </c>
      <c r="C434" s="19">
        <f t="shared" si="54"/>
        <v>0</v>
      </c>
      <c r="D434" s="19">
        <f t="shared" si="49"/>
        <v>32460.119480134304</v>
      </c>
      <c r="E434" s="20">
        <f t="shared" si="50"/>
        <v>0</v>
      </c>
      <c r="F434" s="19">
        <f t="shared" si="51"/>
        <v>0</v>
      </c>
      <c r="G434" s="19">
        <f t="shared" si="52"/>
        <v>0</v>
      </c>
      <c r="H434" s="19">
        <f t="shared" si="55"/>
        <v>0</v>
      </c>
      <c r="I434" s="19">
        <f t="shared" si="53"/>
        <v>0</v>
      </c>
      <c r="J434" s="19">
        <f>SUM($H$18:$H434)</f>
        <v>8154295.3504646067</v>
      </c>
    </row>
    <row r="435" spans="1:10">
      <c r="A435" s="22">
        <f>IF(Values_Entered,A434+1,"")</f>
        <v>418</v>
      </c>
      <c r="B435" s="21">
        <f t="shared" si="48"/>
        <v>55675</v>
      </c>
      <c r="C435" s="19">
        <f t="shared" si="54"/>
        <v>0</v>
      </c>
      <c r="D435" s="19">
        <f t="shared" si="49"/>
        <v>32460.119480134304</v>
      </c>
      <c r="E435" s="20">
        <f t="shared" si="50"/>
        <v>0</v>
      </c>
      <c r="F435" s="19">
        <f t="shared" si="51"/>
        <v>0</v>
      </c>
      <c r="G435" s="19">
        <f t="shared" si="52"/>
        <v>0</v>
      </c>
      <c r="H435" s="19">
        <f t="shared" si="55"/>
        <v>0</v>
      </c>
      <c r="I435" s="19">
        <f t="shared" si="53"/>
        <v>0</v>
      </c>
      <c r="J435" s="19">
        <f>SUM($H$18:$H435)</f>
        <v>8154295.3504646067</v>
      </c>
    </row>
    <row r="436" spans="1:10">
      <c r="A436" s="22">
        <f>IF(Values_Entered,A435+1,"")</f>
        <v>419</v>
      </c>
      <c r="B436" s="21">
        <f t="shared" si="48"/>
        <v>55705</v>
      </c>
      <c r="C436" s="19">
        <f t="shared" si="54"/>
        <v>0</v>
      </c>
      <c r="D436" s="19">
        <f t="shared" si="49"/>
        <v>32460.119480134304</v>
      </c>
      <c r="E436" s="20">
        <f t="shared" si="50"/>
        <v>0</v>
      </c>
      <c r="F436" s="19">
        <f t="shared" si="51"/>
        <v>0</v>
      </c>
      <c r="G436" s="19">
        <f t="shared" si="52"/>
        <v>0</v>
      </c>
      <c r="H436" s="19">
        <f t="shared" si="55"/>
        <v>0</v>
      </c>
      <c r="I436" s="19">
        <f t="shared" si="53"/>
        <v>0</v>
      </c>
      <c r="J436" s="19">
        <f>SUM($H$18:$H436)</f>
        <v>8154295.3504646067</v>
      </c>
    </row>
    <row r="437" spans="1:10">
      <c r="A437" s="22">
        <f>IF(Values_Entered,A436+1,"")</f>
        <v>420</v>
      </c>
      <c r="B437" s="21">
        <f t="shared" si="48"/>
        <v>55736</v>
      </c>
      <c r="C437" s="19">
        <f t="shared" si="54"/>
        <v>0</v>
      </c>
      <c r="D437" s="19">
        <f t="shared" si="49"/>
        <v>32460.119480134304</v>
      </c>
      <c r="E437" s="20">
        <f t="shared" si="50"/>
        <v>0</v>
      </c>
      <c r="F437" s="19">
        <f t="shared" si="51"/>
        <v>0</v>
      </c>
      <c r="G437" s="19">
        <f t="shared" si="52"/>
        <v>0</v>
      </c>
      <c r="H437" s="19">
        <f t="shared" si="55"/>
        <v>0</v>
      </c>
      <c r="I437" s="19">
        <f t="shared" si="53"/>
        <v>0</v>
      </c>
      <c r="J437" s="19">
        <f>SUM($H$18:$H437)</f>
        <v>8154295.3504646067</v>
      </c>
    </row>
    <row r="438" spans="1:10">
      <c r="A438" s="22">
        <f>IF(Values_Entered,A437+1,"")</f>
        <v>421</v>
      </c>
      <c r="B438" s="21">
        <f t="shared" si="48"/>
        <v>55767</v>
      </c>
      <c r="C438" s="19">
        <f t="shared" si="54"/>
        <v>0</v>
      </c>
      <c r="D438" s="19">
        <f t="shared" si="49"/>
        <v>32460.119480134304</v>
      </c>
      <c r="E438" s="20">
        <f t="shared" si="50"/>
        <v>0</v>
      </c>
      <c r="F438" s="19">
        <f t="shared" si="51"/>
        <v>0</v>
      </c>
      <c r="G438" s="19">
        <f t="shared" si="52"/>
        <v>0</v>
      </c>
      <c r="H438" s="19">
        <f t="shared" si="55"/>
        <v>0</v>
      </c>
      <c r="I438" s="19">
        <f t="shared" si="53"/>
        <v>0</v>
      </c>
      <c r="J438" s="19">
        <f>SUM($H$18:$H438)</f>
        <v>8154295.3504646067</v>
      </c>
    </row>
    <row r="439" spans="1:10">
      <c r="A439" s="22">
        <f>IF(Values_Entered,A438+1,"")</f>
        <v>422</v>
      </c>
      <c r="B439" s="21">
        <f t="shared" si="48"/>
        <v>55797</v>
      </c>
      <c r="C439" s="19">
        <f t="shared" si="54"/>
        <v>0</v>
      </c>
      <c r="D439" s="19">
        <f t="shared" si="49"/>
        <v>32460.119480134304</v>
      </c>
      <c r="E439" s="20">
        <f t="shared" si="50"/>
        <v>0</v>
      </c>
      <c r="F439" s="19">
        <f t="shared" si="51"/>
        <v>0</v>
      </c>
      <c r="G439" s="19">
        <f t="shared" si="52"/>
        <v>0</v>
      </c>
      <c r="H439" s="19">
        <f t="shared" si="55"/>
        <v>0</v>
      </c>
      <c r="I439" s="19">
        <f t="shared" si="53"/>
        <v>0</v>
      </c>
      <c r="J439" s="19">
        <f>SUM($H$18:$H439)</f>
        <v>8154295.3504646067</v>
      </c>
    </row>
    <row r="440" spans="1:10">
      <c r="A440" s="22">
        <f>IF(Values_Entered,A439+1,"")</f>
        <v>423</v>
      </c>
      <c r="B440" s="21">
        <f t="shared" si="48"/>
        <v>55828</v>
      </c>
      <c r="C440" s="19">
        <f t="shared" si="54"/>
        <v>0</v>
      </c>
      <c r="D440" s="19">
        <f t="shared" si="49"/>
        <v>32460.119480134304</v>
      </c>
      <c r="E440" s="20">
        <f t="shared" si="50"/>
        <v>0</v>
      </c>
      <c r="F440" s="19">
        <f t="shared" si="51"/>
        <v>0</v>
      </c>
      <c r="G440" s="19">
        <f t="shared" si="52"/>
        <v>0</v>
      </c>
      <c r="H440" s="19">
        <f t="shared" si="55"/>
        <v>0</v>
      </c>
      <c r="I440" s="19">
        <f t="shared" si="53"/>
        <v>0</v>
      </c>
      <c r="J440" s="19">
        <f>SUM($H$18:$H440)</f>
        <v>8154295.3504646067</v>
      </c>
    </row>
    <row r="441" spans="1:10">
      <c r="A441" s="22">
        <f>IF(Values_Entered,A440+1,"")</f>
        <v>424</v>
      </c>
      <c r="B441" s="21">
        <f t="shared" si="48"/>
        <v>55858</v>
      </c>
      <c r="C441" s="19">
        <f t="shared" si="54"/>
        <v>0</v>
      </c>
      <c r="D441" s="19">
        <f t="shared" si="49"/>
        <v>32460.119480134304</v>
      </c>
      <c r="E441" s="20">
        <f t="shared" si="50"/>
        <v>0</v>
      </c>
      <c r="F441" s="19">
        <f t="shared" si="51"/>
        <v>0</v>
      </c>
      <c r="G441" s="19">
        <f t="shared" si="52"/>
        <v>0</v>
      </c>
      <c r="H441" s="19">
        <f t="shared" si="55"/>
        <v>0</v>
      </c>
      <c r="I441" s="19">
        <f t="shared" si="53"/>
        <v>0</v>
      </c>
      <c r="J441" s="19">
        <f>SUM($H$18:$H441)</f>
        <v>8154295.3504646067</v>
      </c>
    </row>
    <row r="442" spans="1:10">
      <c r="A442" s="22">
        <f>IF(Values_Entered,A441+1,"")</f>
        <v>425</v>
      </c>
      <c r="B442" s="21">
        <f t="shared" si="48"/>
        <v>55889</v>
      </c>
      <c r="C442" s="19">
        <f t="shared" si="54"/>
        <v>0</v>
      </c>
      <c r="D442" s="19">
        <f t="shared" si="49"/>
        <v>32460.119480134304</v>
      </c>
      <c r="E442" s="20">
        <f t="shared" si="50"/>
        <v>0</v>
      </c>
      <c r="F442" s="19">
        <f t="shared" si="51"/>
        <v>0</v>
      </c>
      <c r="G442" s="19">
        <f t="shared" si="52"/>
        <v>0</v>
      </c>
      <c r="H442" s="19">
        <f t="shared" si="55"/>
        <v>0</v>
      </c>
      <c r="I442" s="19">
        <f t="shared" si="53"/>
        <v>0</v>
      </c>
      <c r="J442" s="19">
        <f>SUM($H$18:$H442)</f>
        <v>8154295.3504646067</v>
      </c>
    </row>
    <row r="443" spans="1:10">
      <c r="A443" s="22">
        <f>IF(Values_Entered,A442+1,"")</f>
        <v>426</v>
      </c>
      <c r="B443" s="21">
        <f t="shared" si="48"/>
        <v>55920</v>
      </c>
      <c r="C443" s="19">
        <f t="shared" si="54"/>
        <v>0</v>
      </c>
      <c r="D443" s="19">
        <f t="shared" si="49"/>
        <v>32460.119480134304</v>
      </c>
      <c r="E443" s="20">
        <f t="shared" si="50"/>
        <v>0</v>
      </c>
      <c r="F443" s="19">
        <f t="shared" si="51"/>
        <v>0</v>
      </c>
      <c r="G443" s="19">
        <f t="shared" si="52"/>
        <v>0</v>
      </c>
      <c r="H443" s="19">
        <f t="shared" si="55"/>
        <v>0</v>
      </c>
      <c r="I443" s="19">
        <f t="shared" si="53"/>
        <v>0</v>
      </c>
      <c r="J443" s="19">
        <f>SUM($H$18:$H443)</f>
        <v>8154295.3504646067</v>
      </c>
    </row>
    <row r="444" spans="1:10">
      <c r="A444" s="22">
        <f>IF(Values_Entered,A443+1,"")</f>
        <v>427</v>
      </c>
      <c r="B444" s="21">
        <f t="shared" si="48"/>
        <v>55948</v>
      </c>
      <c r="C444" s="19">
        <f t="shared" si="54"/>
        <v>0</v>
      </c>
      <c r="D444" s="19">
        <f t="shared" si="49"/>
        <v>32460.119480134304</v>
      </c>
      <c r="E444" s="20">
        <f t="shared" si="50"/>
        <v>0</v>
      </c>
      <c r="F444" s="19">
        <f t="shared" si="51"/>
        <v>0</v>
      </c>
      <c r="G444" s="19">
        <f t="shared" si="52"/>
        <v>0</v>
      </c>
      <c r="H444" s="19">
        <f t="shared" si="55"/>
        <v>0</v>
      </c>
      <c r="I444" s="19">
        <f t="shared" si="53"/>
        <v>0</v>
      </c>
      <c r="J444" s="19">
        <f>SUM($H$18:$H444)</f>
        <v>8154295.3504646067</v>
      </c>
    </row>
    <row r="445" spans="1:10">
      <c r="A445" s="22">
        <f>IF(Values_Entered,A444+1,"")</f>
        <v>428</v>
      </c>
      <c r="B445" s="21">
        <f t="shared" si="48"/>
        <v>55979</v>
      </c>
      <c r="C445" s="19">
        <f t="shared" si="54"/>
        <v>0</v>
      </c>
      <c r="D445" s="19">
        <f t="shared" si="49"/>
        <v>32460.119480134304</v>
      </c>
      <c r="E445" s="20">
        <f t="shared" si="50"/>
        <v>0</v>
      </c>
      <c r="F445" s="19">
        <f t="shared" si="51"/>
        <v>0</v>
      </c>
      <c r="G445" s="19">
        <f t="shared" si="52"/>
        <v>0</v>
      </c>
      <c r="H445" s="19">
        <f t="shared" si="55"/>
        <v>0</v>
      </c>
      <c r="I445" s="19">
        <f t="shared" si="53"/>
        <v>0</v>
      </c>
      <c r="J445" s="19">
        <f>SUM($H$18:$H445)</f>
        <v>8154295.3504646067</v>
      </c>
    </row>
    <row r="446" spans="1:10">
      <c r="A446" s="22">
        <f>IF(Values_Entered,A445+1,"")</f>
        <v>429</v>
      </c>
      <c r="B446" s="21">
        <f t="shared" si="48"/>
        <v>56009</v>
      </c>
      <c r="C446" s="19">
        <f t="shared" si="54"/>
        <v>0</v>
      </c>
      <c r="D446" s="19">
        <f t="shared" si="49"/>
        <v>32460.119480134304</v>
      </c>
      <c r="E446" s="20">
        <f t="shared" si="50"/>
        <v>0</v>
      </c>
      <c r="F446" s="19">
        <f t="shared" si="51"/>
        <v>0</v>
      </c>
      <c r="G446" s="19">
        <f t="shared" si="52"/>
        <v>0</v>
      </c>
      <c r="H446" s="19">
        <f t="shared" si="55"/>
        <v>0</v>
      </c>
      <c r="I446" s="19">
        <f t="shared" si="53"/>
        <v>0</v>
      </c>
      <c r="J446" s="19">
        <f>SUM($H$18:$H446)</f>
        <v>8154295.3504646067</v>
      </c>
    </row>
    <row r="447" spans="1:10">
      <c r="A447" s="22">
        <f>IF(Values_Entered,A446+1,"")</f>
        <v>430</v>
      </c>
      <c r="B447" s="21">
        <f t="shared" si="48"/>
        <v>56040</v>
      </c>
      <c r="C447" s="19">
        <f t="shared" si="54"/>
        <v>0</v>
      </c>
      <c r="D447" s="19">
        <f t="shared" si="49"/>
        <v>32460.119480134304</v>
      </c>
      <c r="E447" s="20">
        <f t="shared" si="50"/>
        <v>0</v>
      </c>
      <c r="F447" s="19">
        <f t="shared" si="51"/>
        <v>0</v>
      </c>
      <c r="G447" s="19">
        <f t="shared" si="52"/>
        <v>0</v>
      </c>
      <c r="H447" s="19">
        <f t="shared" si="55"/>
        <v>0</v>
      </c>
      <c r="I447" s="19">
        <f t="shared" si="53"/>
        <v>0</v>
      </c>
      <c r="J447" s="19">
        <f>SUM($H$18:$H447)</f>
        <v>8154295.3504646067</v>
      </c>
    </row>
    <row r="448" spans="1:10">
      <c r="A448" s="22">
        <f>IF(Values_Entered,A447+1,"")</f>
        <v>431</v>
      </c>
      <c r="B448" s="21">
        <f t="shared" si="48"/>
        <v>56070</v>
      </c>
      <c r="C448" s="19">
        <f t="shared" si="54"/>
        <v>0</v>
      </c>
      <c r="D448" s="19">
        <f t="shared" si="49"/>
        <v>32460.119480134304</v>
      </c>
      <c r="E448" s="20">
        <f t="shared" si="50"/>
        <v>0</v>
      </c>
      <c r="F448" s="19">
        <f t="shared" si="51"/>
        <v>0</v>
      </c>
      <c r="G448" s="19">
        <f t="shared" si="52"/>
        <v>0</v>
      </c>
      <c r="H448" s="19">
        <f t="shared" si="55"/>
        <v>0</v>
      </c>
      <c r="I448" s="19">
        <f t="shared" si="53"/>
        <v>0</v>
      </c>
      <c r="J448" s="19">
        <f>SUM($H$18:$H448)</f>
        <v>8154295.3504646067</v>
      </c>
    </row>
    <row r="449" spans="1:10">
      <c r="A449" s="22">
        <f>IF(Values_Entered,A448+1,"")</f>
        <v>432</v>
      </c>
      <c r="B449" s="21">
        <f t="shared" si="48"/>
        <v>56101</v>
      </c>
      <c r="C449" s="19">
        <f t="shared" si="54"/>
        <v>0</v>
      </c>
      <c r="D449" s="19">
        <f t="shared" si="49"/>
        <v>32460.119480134304</v>
      </c>
      <c r="E449" s="20">
        <f t="shared" si="50"/>
        <v>0</v>
      </c>
      <c r="F449" s="19">
        <f t="shared" si="51"/>
        <v>0</v>
      </c>
      <c r="G449" s="19">
        <f t="shared" si="52"/>
        <v>0</v>
      </c>
      <c r="H449" s="19">
        <f t="shared" si="55"/>
        <v>0</v>
      </c>
      <c r="I449" s="19">
        <f t="shared" si="53"/>
        <v>0</v>
      </c>
      <c r="J449" s="19">
        <f>SUM($H$18:$H449)</f>
        <v>8154295.3504646067</v>
      </c>
    </row>
    <row r="450" spans="1:10">
      <c r="A450" s="22">
        <f>IF(Values_Entered,A449+1,"")</f>
        <v>433</v>
      </c>
      <c r="B450" s="21">
        <f t="shared" si="48"/>
        <v>56132</v>
      </c>
      <c r="C450" s="19">
        <f t="shared" si="54"/>
        <v>0</v>
      </c>
      <c r="D450" s="19">
        <f t="shared" si="49"/>
        <v>32460.119480134304</v>
      </c>
      <c r="E450" s="20">
        <f t="shared" si="50"/>
        <v>0</v>
      </c>
      <c r="F450" s="19">
        <f t="shared" si="51"/>
        <v>0</v>
      </c>
      <c r="G450" s="19">
        <f t="shared" si="52"/>
        <v>0</v>
      </c>
      <c r="H450" s="19">
        <f t="shared" si="55"/>
        <v>0</v>
      </c>
      <c r="I450" s="19">
        <f t="shared" si="53"/>
        <v>0</v>
      </c>
      <c r="J450" s="19">
        <f>SUM($H$18:$H450)</f>
        <v>8154295.3504646067</v>
      </c>
    </row>
    <row r="451" spans="1:10">
      <c r="A451" s="22">
        <f>IF(Values_Entered,A450+1,"")</f>
        <v>434</v>
      </c>
      <c r="B451" s="21">
        <f t="shared" si="48"/>
        <v>56162</v>
      </c>
      <c r="C451" s="19">
        <f t="shared" si="54"/>
        <v>0</v>
      </c>
      <c r="D451" s="19">
        <f t="shared" si="49"/>
        <v>32460.119480134304</v>
      </c>
      <c r="E451" s="20">
        <f t="shared" si="50"/>
        <v>0</v>
      </c>
      <c r="F451" s="19">
        <f t="shared" si="51"/>
        <v>0</v>
      </c>
      <c r="G451" s="19">
        <f t="shared" si="52"/>
        <v>0</v>
      </c>
      <c r="H451" s="19">
        <f t="shared" si="55"/>
        <v>0</v>
      </c>
      <c r="I451" s="19">
        <f t="shared" si="53"/>
        <v>0</v>
      </c>
      <c r="J451" s="19">
        <f>SUM($H$18:$H451)</f>
        <v>8154295.3504646067</v>
      </c>
    </row>
    <row r="452" spans="1:10">
      <c r="A452" s="22">
        <f>IF(Values_Entered,A451+1,"")</f>
        <v>435</v>
      </c>
      <c r="B452" s="21">
        <f t="shared" si="48"/>
        <v>56193</v>
      </c>
      <c r="C452" s="19">
        <f t="shared" si="54"/>
        <v>0</v>
      </c>
      <c r="D452" s="19">
        <f t="shared" si="49"/>
        <v>32460.119480134304</v>
      </c>
      <c r="E452" s="20">
        <f t="shared" si="50"/>
        <v>0</v>
      </c>
      <c r="F452" s="19">
        <f t="shared" si="51"/>
        <v>0</v>
      </c>
      <c r="G452" s="19">
        <f t="shared" si="52"/>
        <v>0</v>
      </c>
      <c r="H452" s="19">
        <f t="shared" si="55"/>
        <v>0</v>
      </c>
      <c r="I452" s="19">
        <f t="shared" si="53"/>
        <v>0</v>
      </c>
      <c r="J452" s="19">
        <f>SUM($H$18:$H452)</f>
        <v>8154295.3504646067</v>
      </c>
    </row>
    <row r="453" spans="1:10">
      <c r="A453" s="22">
        <f>IF(Values_Entered,A452+1,"")</f>
        <v>436</v>
      </c>
      <c r="B453" s="21">
        <f t="shared" si="48"/>
        <v>56223</v>
      </c>
      <c r="C453" s="19">
        <f t="shared" si="54"/>
        <v>0</v>
      </c>
      <c r="D453" s="19">
        <f t="shared" si="49"/>
        <v>32460.119480134304</v>
      </c>
      <c r="E453" s="20">
        <f t="shared" si="50"/>
        <v>0</v>
      </c>
      <c r="F453" s="19">
        <f t="shared" si="51"/>
        <v>0</v>
      </c>
      <c r="G453" s="19">
        <f t="shared" si="52"/>
        <v>0</v>
      </c>
      <c r="H453" s="19">
        <f t="shared" si="55"/>
        <v>0</v>
      </c>
      <c r="I453" s="19">
        <f t="shared" si="53"/>
        <v>0</v>
      </c>
      <c r="J453" s="19">
        <f>SUM($H$18:$H453)</f>
        <v>8154295.3504646067</v>
      </c>
    </row>
    <row r="454" spans="1:10">
      <c r="A454" s="22">
        <f>IF(Values_Entered,A453+1,"")</f>
        <v>437</v>
      </c>
      <c r="B454" s="21">
        <f t="shared" si="48"/>
        <v>56254</v>
      </c>
      <c r="C454" s="19">
        <f t="shared" si="54"/>
        <v>0</v>
      </c>
      <c r="D454" s="19">
        <f t="shared" si="49"/>
        <v>32460.119480134304</v>
      </c>
      <c r="E454" s="20">
        <f t="shared" si="50"/>
        <v>0</v>
      </c>
      <c r="F454" s="19">
        <f t="shared" si="51"/>
        <v>0</v>
      </c>
      <c r="G454" s="19">
        <f t="shared" si="52"/>
        <v>0</v>
      </c>
      <c r="H454" s="19">
        <f t="shared" si="55"/>
        <v>0</v>
      </c>
      <c r="I454" s="19">
        <f t="shared" si="53"/>
        <v>0</v>
      </c>
      <c r="J454" s="19">
        <f>SUM($H$18:$H454)</f>
        <v>8154295.3504646067</v>
      </c>
    </row>
    <row r="455" spans="1:10">
      <c r="A455" s="22">
        <f>IF(Values_Entered,A454+1,"")</f>
        <v>438</v>
      </c>
      <c r="B455" s="21">
        <f t="shared" si="48"/>
        <v>56285</v>
      </c>
      <c r="C455" s="19">
        <f t="shared" si="54"/>
        <v>0</v>
      </c>
      <c r="D455" s="19">
        <f t="shared" si="49"/>
        <v>32460.119480134304</v>
      </c>
      <c r="E455" s="20">
        <f t="shared" si="50"/>
        <v>0</v>
      </c>
      <c r="F455" s="19">
        <f t="shared" si="51"/>
        <v>0</v>
      </c>
      <c r="G455" s="19">
        <f t="shared" si="52"/>
        <v>0</v>
      </c>
      <c r="H455" s="19">
        <f t="shared" si="55"/>
        <v>0</v>
      </c>
      <c r="I455" s="19">
        <f t="shared" si="53"/>
        <v>0</v>
      </c>
      <c r="J455" s="19">
        <f>SUM($H$18:$H455)</f>
        <v>8154295.3504646067</v>
      </c>
    </row>
    <row r="456" spans="1:10">
      <c r="A456" s="22">
        <f>IF(Values_Entered,A455+1,"")</f>
        <v>439</v>
      </c>
      <c r="B456" s="21">
        <f t="shared" si="48"/>
        <v>56313</v>
      </c>
      <c r="C456" s="19">
        <f t="shared" si="54"/>
        <v>0</v>
      </c>
      <c r="D456" s="19">
        <f t="shared" si="49"/>
        <v>32460.119480134304</v>
      </c>
      <c r="E456" s="20">
        <f t="shared" si="50"/>
        <v>0</v>
      </c>
      <c r="F456" s="19">
        <f t="shared" si="51"/>
        <v>0</v>
      </c>
      <c r="G456" s="19">
        <f t="shared" si="52"/>
        <v>0</v>
      </c>
      <c r="H456" s="19">
        <f t="shared" si="55"/>
        <v>0</v>
      </c>
      <c r="I456" s="19">
        <f t="shared" si="53"/>
        <v>0</v>
      </c>
      <c r="J456" s="19">
        <f>SUM($H$18:$H456)</f>
        <v>8154295.3504646067</v>
      </c>
    </row>
    <row r="457" spans="1:10">
      <c r="A457" s="22">
        <f>IF(Values_Entered,A456+1,"")</f>
        <v>440</v>
      </c>
      <c r="B457" s="21">
        <f t="shared" si="48"/>
        <v>56344</v>
      </c>
      <c r="C457" s="19">
        <f t="shared" si="54"/>
        <v>0</v>
      </c>
      <c r="D457" s="19">
        <f t="shared" si="49"/>
        <v>32460.119480134304</v>
      </c>
      <c r="E457" s="20">
        <f t="shared" si="50"/>
        <v>0</v>
      </c>
      <c r="F457" s="19">
        <f t="shared" si="51"/>
        <v>0</v>
      </c>
      <c r="G457" s="19">
        <f t="shared" si="52"/>
        <v>0</v>
      </c>
      <c r="H457" s="19">
        <f t="shared" si="55"/>
        <v>0</v>
      </c>
      <c r="I457" s="19">
        <f t="shared" si="53"/>
        <v>0</v>
      </c>
      <c r="J457" s="19">
        <f>SUM($H$18:$H457)</f>
        <v>8154295.3504646067</v>
      </c>
    </row>
    <row r="458" spans="1:10">
      <c r="A458" s="22">
        <f>IF(Values_Entered,A457+1,"")</f>
        <v>441</v>
      </c>
      <c r="B458" s="21">
        <f t="shared" si="48"/>
        <v>56374</v>
      </c>
      <c r="C458" s="19">
        <f t="shared" si="54"/>
        <v>0</v>
      </c>
      <c r="D458" s="19">
        <f t="shared" si="49"/>
        <v>32460.119480134304</v>
      </c>
      <c r="E458" s="20">
        <f t="shared" si="50"/>
        <v>0</v>
      </c>
      <c r="F458" s="19">
        <f t="shared" si="51"/>
        <v>0</v>
      </c>
      <c r="G458" s="19">
        <f t="shared" si="52"/>
        <v>0</v>
      </c>
      <c r="H458" s="19">
        <f t="shared" si="55"/>
        <v>0</v>
      </c>
      <c r="I458" s="19">
        <f t="shared" si="53"/>
        <v>0</v>
      </c>
      <c r="J458" s="19">
        <f>SUM($H$18:$H458)</f>
        <v>8154295.3504646067</v>
      </c>
    </row>
    <row r="459" spans="1:10">
      <c r="A459" s="22">
        <f>IF(Values_Entered,A458+1,"")</f>
        <v>442</v>
      </c>
      <c r="B459" s="21">
        <f t="shared" si="48"/>
        <v>56405</v>
      </c>
      <c r="C459" s="19">
        <f t="shared" si="54"/>
        <v>0</v>
      </c>
      <c r="D459" s="19">
        <f t="shared" si="49"/>
        <v>32460.119480134304</v>
      </c>
      <c r="E459" s="20">
        <f t="shared" si="50"/>
        <v>0</v>
      </c>
      <c r="F459" s="19">
        <f t="shared" si="51"/>
        <v>0</v>
      </c>
      <c r="G459" s="19">
        <f t="shared" si="52"/>
        <v>0</v>
      </c>
      <c r="H459" s="19">
        <f t="shared" si="55"/>
        <v>0</v>
      </c>
      <c r="I459" s="19">
        <f t="shared" si="53"/>
        <v>0</v>
      </c>
      <c r="J459" s="19">
        <f>SUM($H$18:$H459)</f>
        <v>8154295.3504646067</v>
      </c>
    </row>
    <row r="460" spans="1:10">
      <c r="A460" s="22">
        <f>IF(Values_Entered,A459+1,"")</f>
        <v>443</v>
      </c>
      <c r="B460" s="21">
        <f t="shared" si="48"/>
        <v>56435</v>
      </c>
      <c r="C460" s="19">
        <f t="shared" si="54"/>
        <v>0</v>
      </c>
      <c r="D460" s="19">
        <f t="shared" si="49"/>
        <v>32460.119480134304</v>
      </c>
      <c r="E460" s="20">
        <f t="shared" si="50"/>
        <v>0</v>
      </c>
      <c r="F460" s="19">
        <f t="shared" si="51"/>
        <v>0</v>
      </c>
      <c r="G460" s="19">
        <f t="shared" si="52"/>
        <v>0</v>
      </c>
      <c r="H460" s="19">
        <f t="shared" si="55"/>
        <v>0</v>
      </c>
      <c r="I460" s="19">
        <f t="shared" si="53"/>
        <v>0</v>
      </c>
      <c r="J460" s="19">
        <f>SUM($H$18:$H460)</f>
        <v>8154295.3504646067</v>
      </c>
    </row>
    <row r="461" spans="1:10">
      <c r="A461" s="22">
        <f>IF(Values_Entered,A460+1,"")</f>
        <v>444</v>
      </c>
      <c r="B461" s="21">
        <f t="shared" si="48"/>
        <v>56466</v>
      </c>
      <c r="C461" s="19">
        <f t="shared" si="54"/>
        <v>0</v>
      </c>
      <c r="D461" s="19">
        <f t="shared" si="49"/>
        <v>32460.119480134304</v>
      </c>
      <c r="E461" s="20">
        <f t="shared" si="50"/>
        <v>0</v>
      </c>
      <c r="F461" s="19">
        <f t="shared" si="51"/>
        <v>0</v>
      </c>
      <c r="G461" s="19">
        <f t="shared" si="52"/>
        <v>0</v>
      </c>
      <c r="H461" s="19">
        <f t="shared" si="55"/>
        <v>0</v>
      </c>
      <c r="I461" s="19">
        <f t="shared" si="53"/>
        <v>0</v>
      </c>
      <c r="J461" s="19">
        <f>SUM($H$18:$H461)</f>
        <v>8154295.3504646067</v>
      </c>
    </row>
    <row r="462" spans="1:10">
      <c r="A462" s="22">
        <f>IF(Values_Entered,A461+1,"")</f>
        <v>445</v>
      </c>
      <c r="B462" s="21">
        <f t="shared" si="48"/>
        <v>56497</v>
      </c>
      <c r="C462" s="19">
        <f t="shared" si="54"/>
        <v>0</v>
      </c>
      <c r="D462" s="19">
        <f t="shared" si="49"/>
        <v>32460.119480134304</v>
      </c>
      <c r="E462" s="20">
        <f t="shared" si="50"/>
        <v>0</v>
      </c>
      <c r="F462" s="19">
        <f t="shared" si="51"/>
        <v>0</v>
      </c>
      <c r="G462" s="19">
        <f t="shared" si="52"/>
        <v>0</v>
      </c>
      <c r="H462" s="19">
        <f t="shared" si="55"/>
        <v>0</v>
      </c>
      <c r="I462" s="19">
        <f t="shared" si="53"/>
        <v>0</v>
      </c>
      <c r="J462" s="19">
        <f>SUM($H$18:$H462)</f>
        <v>8154295.3504646067</v>
      </c>
    </row>
    <row r="463" spans="1:10">
      <c r="A463" s="22">
        <f>IF(Values_Entered,A462+1,"")</f>
        <v>446</v>
      </c>
      <c r="B463" s="21">
        <f t="shared" si="48"/>
        <v>56527</v>
      </c>
      <c r="C463" s="19">
        <f t="shared" si="54"/>
        <v>0</v>
      </c>
      <c r="D463" s="19">
        <f t="shared" si="49"/>
        <v>32460.119480134304</v>
      </c>
      <c r="E463" s="20">
        <f t="shared" si="50"/>
        <v>0</v>
      </c>
      <c r="F463" s="19">
        <f t="shared" si="51"/>
        <v>0</v>
      </c>
      <c r="G463" s="19">
        <f t="shared" si="52"/>
        <v>0</v>
      </c>
      <c r="H463" s="19">
        <f t="shared" si="55"/>
        <v>0</v>
      </c>
      <c r="I463" s="19">
        <f t="shared" si="53"/>
        <v>0</v>
      </c>
      <c r="J463" s="19">
        <f>SUM($H$18:$H463)</f>
        <v>8154295.3504646067</v>
      </c>
    </row>
    <row r="464" spans="1:10">
      <c r="A464" s="22">
        <f>IF(Values_Entered,A463+1,"")</f>
        <v>447</v>
      </c>
      <c r="B464" s="21">
        <f t="shared" si="48"/>
        <v>56558</v>
      </c>
      <c r="C464" s="19">
        <f t="shared" si="54"/>
        <v>0</v>
      </c>
      <c r="D464" s="19">
        <f t="shared" si="49"/>
        <v>32460.119480134304</v>
      </c>
      <c r="E464" s="20">
        <f t="shared" si="50"/>
        <v>0</v>
      </c>
      <c r="F464" s="19">
        <f t="shared" si="51"/>
        <v>0</v>
      </c>
      <c r="G464" s="19">
        <f t="shared" si="52"/>
        <v>0</v>
      </c>
      <c r="H464" s="19">
        <f t="shared" si="55"/>
        <v>0</v>
      </c>
      <c r="I464" s="19">
        <f t="shared" si="53"/>
        <v>0</v>
      </c>
      <c r="J464" s="19">
        <f>SUM($H$18:$H464)</f>
        <v>8154295.3504646067</v>
      </c>
    </row>
    <row r="465" spans="1:10">
      <c r="A465" s="22">
        <f>IF(Values_Entered,A464+1,"")</f>
        <v>448</v>
      </c>
      <c r="B465" s="21">
        <f t="shared" si="48"/>
        <v>56588</v>
      </c>
      <c r="C465" s="19">
        <f t="shared" si="54"/>
        <v>0</v>
      </c>
      <c r="D465" s="19">
        <f t="shared" si="49"/>
        <v>32460.119480134304</v>
      </c>
      <c r="E465" s="20">
        <f t="shared" si="50"/>
        <v>0</v>
      </c>
      <c r="F465" s="19">
        <f t="shared" si="51"/>
        <v>0</v>
      </c>
      <c r="G465" s="19">
        <f t="shared" si="52"/>
        <v>0</v>
      </c>
      <c r="H465" s="19">
        <f t="shared" si="55"/>
        <v>0</v>
      </c>
      <c r="I465" s="19">
        <f t="shared" si="53"/>
        <v>0</v>
      </c>
      <c r="J465" s="19">
        <f>SUM($H$18:$H465)</f>
        <v>8154295.3504646067</v>
      </c>
    </row>
    <row r="466" spans="1:10">
      <c r="A466" s="22">
        <f>IF(Values_Entered,A465+1,"")</f>
        <v>449</v>
      </c>
      <c r="B466" s="21">
        <f t="shared" ref="B466:B497" si="56">IF(Pay_Num&lt;&gt;"",DATE(YEAR(Loan_Start),MONTH(Loan_Start)+(Pay_Num)*12/Num_Pmt_Per_Year,DAY(Loan_Start)),"")</f>
        <v>56619</v>
      </c>
      <c r="C466" s="19">
        <f t="shared" si="54"/>
        <v>0</v>
      </c>
      <c r="D466" s="19">
        <f t="shared" ref="D466:D497" si="57">IF(Pay_Num&lt;&gt;"",Scheduled_Monthly_Payment,"")</f>
        <v>32460.119480134304</v>
      </c>
      <c r="E466" s="20">
        <f t="shared" ref="E466:E497" si="58">IF(AND(Pay_Num&lt;&gt;"",Sched_Pay+Scheduled_Extra_Payments&lt;Beg_Bal),Scheduled_Extra_Payments,IF(AND(Pay_Num&lt;&gt;"",Beg_Bal-Sched_Pay&gt;0),Beg_Bal-Sched_Pay,IF(Pay_Num&lt;&gt;"",0,"")))</f>
        <v>0</v>
      </c>
      <c r="F466" s="19">
        <f t="shared" ref="F466:F497" si="59">IF(AND(Pay_Num&lt;&gt;"",Sched_Pay+Extra_Pay&lt;Beg_Bal),Sched_Pay+Extra_Pay,IF(Pay_Num&lt;&gt;"",Beg_Bal,""))</f>
        <v>0</v>
      </c>
      <c r="G466" s="19">
        <f t="shared" ref="G466:G497" si="60">IF(Pay_Num&lt;&gt;"",Total_Pay-Int,"")</f>
        <v>0</v>
      </c>
      <c r="H466" s="19">
        <f t="shared" si="55"/>
        <v>0</v>
      </c>
      <c r="I466" s="19">
        <f t="shared" ref="I466:I497" si="61">IF(AND(Pay_Num&lt;&gt;"",Sched_Pay+Extra_Pay&lt;Beg_Bal),Beg_Bal-Princ,IF(Pay_Num&lt;&gt;"",0,""))</f>
        <v>0</v>
      </c>
      <c r="J466" s="19">
        <f>SUM($H$18:$H466)</f>
        <v>8154295.3504646067</v>
      </c>
    </row>
    <row r="467" spans="1:10">
      <c r="A467" s="22">
        <f>IF(Values_Entered,A466+1,"")</f>
        <v>450</v>
      </c>
      <c r="B467" s="21">
        <f t="shared" si="56"/>
        <v>56650</v>
      </c>
      <c r="C467" s="19">
        <f t="shared" ref="C467:C497" si="62">IF(Pay_Num&lt;&gt;"",I466,"")</f>
        <v>0</v>
      </c>
      <c r="D467" s="19">
        <f t="shared" si="57"/>
        <v>32460.119480134304</v>
      </c>
      <c r="E467" s="20">
        <f t="shared" si="58"/>
        <v>0</v>
      </c>
      <c r="F467" s="19">
        <f t="shared" si="59"/>
        <v>0</v>
      </c>
      <c r="G467" s="19">
        <f t="shared" si="60"/>
        <v>0</v>
      </c>
      <c r="H467" s="19">
        <f t="shared" ref="H467:H497" si="63">IF(Pay_Num&lt;&gt;"",Beg_Bal*Interest_Rate/Num_Pmt_Per_Year,"")</f>
        <v>0</v>
      </c>
      <c r="I467" s="19">
        <f t="shared" si="61"/>
        <v>0</v>
      </c>
      <c r="J467" s="19">
        <f>SUM($H$18:$H467)</f>
        <v>8154295.3504646067</v>
      </c>
    </row>
    <row r="468" spans="1:10">
      <c r="A468" s="22">
        <f>IF(Values_Entered,A467+1,"")</f>
        <v>451</v>
      </c>
      <c r="B468" s="21">
        <f t="shared" si="56"/>
        <v>56678</v>
      </c>
      <c r="C468" s="19">
        <f t="shared" si="62"/>
        <v>0</v>
      </c>
      <c r="D468" s="19">
        <f t="shared" si="57"/>
        <v>32460.119480134304</v>
      </c>
      <c r="E468" s="20">
        <f t="shared" si="58"/>
        <v>0</v>
      </c>
      <c r="F468" s="19">
        <f t="shared" si="59"/>
        <v>0</v>
      </c>
      <c r="G468" s="19">
        <f t="shared" si="60"/>
        <v>0</v>
      </c>
      <c r="H468" s="19">
        <f t="shared" si="63"/>
        <v>0</v>
      </c>
      <c r="I468" s="19">
        <f t="shared" si="61"/>
        <v>0</v>
      </c>
      <c r="J468" s="19">
        <f>SUM($H$18:$H468)</f>
        <v>8154295.3504646067</v>
      </c>
    </row>
    <row r="469" spans="1:10">
      <c r="A469" s="22">
        <f>IF(Values_Entered,A468+1,"")</f>
        <v>452</v>
      </c>
      <c r="B469" s="21">
        <f t="shared" si="56"/>
        <v>56709</v>
      </c>
      <c r="C469" s="19">
        <f t="shared" si="62"/>
        <v>0</v>
      </c>
      <c r="D469" s="19">
        <f t="shared" si="57"/>
        <v>32460.119480134304</v>
      </c>
      <c r="E469" s="20">
        <f t="shared" si="58"/>
        <v>0</v>
      </c>
      <c r="F469" s="19">
        <f t="shared" si="59"/>
        <v>0</v>
      </c>
      <c r="G469" s="19">
        <f t="shared" si="60"/>
        <v>0</v>
      </c>
      <c r="H469" s="19">
        <f t="shared" si="63"/>
        <v>0</v>
      </c>
      <c r="I469" s="19">
        <f t="shared" si="61"/>
        <v>0</v>
      </c>
      <c r="J469" s="19">
        <f>SUM($H$18:$H469)</f>
        <v>8154295.3504646067</v>
      </c>
    </row>
    <row r="470" spans="1:10">
      <c r="A470" s="22">
        <f>IF(Values_Entered,A469+1,"")</f>
        <v>453</v>
      </c>
      <c r="B470" s="21">
        <f t="shared" si="56"/>
        <v>56739</v>
      </c>
      <c r="C470" s="19">
        <f t="shared" si="62"/>
        <v>0</v>
      </c>
      <c r="D470" s="19">
        <f t="shared" si="57"/>
        <v>32460.119480134304</v>
      </c>
      <c r="E470" s="20">
        <f t="shared" si="58"/>
        <v>0</v>
      </c>
      <c r="F470" s="19">
        <f t="shared" si="59"/>
        <v>0</v>
      </c>
      <c r="G470" s="19">
        <f t="shared" si="60"/>
        <v>0</v>
      </c>
      <c r="H470" s="19">
        <f t="shared" si="63"/>
        <v>0</v>
      </c>
      <c r="I470" s="19">
        <f t="shared" si="61"/>
        <v>0</v>
      </c>
      <c r="J470" s="19">
        <f>SUM($H$18:$H470)</f>
        <v>8154295.3504646067</v>
      </c>
    </row>
    <row r="471" spans="1:10">
      <c r="A471" s="22">
        <f>IF(Values_Entered,A470+1,"")</f>
        <v>454</v>
      </c>
      <c r="B471" s="21">
        <f t="shared" si="56"/>
        <v>56770</v>
      </c>
      <c r="C471" s="19">
        <f t="shared" si="62"/>
        <v>0</v>
      </c>
      <c r="D471" s="19">
        <f t="shared" si="57"/>
        <v>32460.119480134304</v>
      </c>
      <c r="E471" s="20">
        <f t="shared" si="58"/>
        <v>0</v>
      </c>
      <c r="F471" s="19">
        <f t="shared" si="59"/>
        <v>0</v>
      </c>
      <c r="G471" s="19">
        <f t="shared" si="60"/>
        <v>0</v>
      </c>
      <c r="H471" s="19">
        <f t="shared" si="63"/>
        <v>0</v>
      </c>
      <c r="I471" s="19">
        <f t="shared" si="61"/>
        <v>0</v>
      </c>
      <c r="J471" s="19">
        <f>SUM($H$18:$H471)</f>
        <v>8154295.3504646067</v>
      </c>
    </row>
    <row r="472" spans="1:10">
      <c r="A472" s="22">
        <f>IF(Values_Entered,A471+1,"")</f>
        <v>455</v>
      </c>
      <c r="B472" s="21">
        <f t="shared" si="56"/>
        <v>56800</v>
      </c>
      <c r="C472" s="19">
        <f t="shared" si="62"/>
        <v>0</v>
      </c>
      <c r="D472" s="19">
        <f t="shared" si="57"/>
        <v>32460.119480134304</v>
      </c>
      <c r="E472" s="20">
        <f t="shared" si="58"/>
        <v>0</v>
      </c>
      <c r="F472" s="19">
        <f t="shared" si="59"/>
        <v>0</v>
      </c>
      <c r="G472" s="19">
        <f t="shared" si="60"/>
        <v>0</v>
      </c>
      <c r="H472" s="19">
        <f t="shared" si="63"/>
        <v>0</v>
      </c>
      <c r="I472" s="19">
        <f t="shared" si="61"/>
        <v>0</v>
      </c>
      <c r="J472" s="19">
        <f>SUM($H$18:$H472)</f>
        <v>8154295.3504646067</v>
      </c>
    </row>
    <row r="473" spans="1:10">
      <c r="A473" s="22">
        <f>IF(Values_Entered,A472+1,"")</f>
        <v>456</v>
      </c>
      <c r="B473" s="21">
        <f t="shared" si="56"/>
        <v>56831</v>
      </c>
      <c r="C473" s="19">
        <f t="shared" si="62"/>
        <v>0</v>
      </c>
      <c r="D473" s="19">
        <f t="shared" si="57"/>
        <v>32460.119480134304</v>
      </c>
      <c r="E473" s="20">
        <f t="shared" si="58"/>
        <v>0</v>
      </c>
      <c r="F473" s="19">
        <f t="shared" si="59"/>
        <v>0</v>
      </c>
      <c r="G473" s="19">
        <f t="shared" si="60"/>
        <v>0</v>
      </c>
      <c r="H473" s="19">
        <f t="shared" si="63"/>
        <v>0</v>
      </c>
      <c r="I473" s="19">
        <f t="shared" si="61"/>
        <v>0</v>
      </c>
      <c r="J473" s="19">
        <f>SUM($H$18:$H473)</f>
        <v>8154295.3504646067</v>
      </c>
    </row>
    <row r="474" spans="1:10">
      <c r="A474" s="22">
        <f>IF(Values_Entered,A473+1,"")</f>
        <v>457</v>
      </c>
      <c r="B474" s="21">
        <f t="shared" si="56"/>
        <v>56862</v>
      </c>
      <c r="C474" s="19">
        <f t="shared" si="62"/>
        <v>0</v>
      </c>
      <c r="D474" s="19">
        <f t="shared" si="57"/>
        <v>32460.119480134304</v>
      </c>
      <c r="E474" s="20">
        <f t="shared" si="58"/>
        <v>0</v>
      </c>
      <c r="F474" s="19">
        <f t="shared" si="59"/>
        <v>0</v>
      </c>
      <c r="G474" s="19">
        <f t="shared" si="60"/>
        <v>0</v>
      </c>
      <c r="H474" s="19">
        <f t="shared" si="63"/>
        <v>0</v>
      </c>
      <c r="I474" s="19">
        <f t="shared" si="61"/>
        <v>0</v>
      </c>
      <c r="J474" s="19">
        <f>SUM($H$18:$H474)</f>
        <v>8154295.3504646067</v>
      </c>
    </row>
    <row r="475" spans="1:10">
      <c r="A475" s="22">
        <f>IF(Values_Entered,A474+1,"")</f>
        <v>458</v>
      </c>
      <c r="B475" s="21">
        <f t="shared" si="56"/>
        <v>56892</v>
      </c>
      <c r="C475" s="19">
        <f t="shared" si="62"/>
        <v>0</v>
      </c>
      <c r="D475" s="19">
        <f t="shared" si="57"/>
        <v>32460.119480134304</v>
      </c>
      <c r="E475" s="20">
        <f t="shared" si="58"/>
        <v>0</v>
      </c>
      <c r="F475" s="19">
        <f t="shared" si="59"/>
        <v>0</v>
      </c>
      <c r="G475" s="19">
        <f t="shared" si="60"/>
        <v>0</v>
      </c>
      <c r="H475" s="19">
        <f t="shared" si="63"/>
        <v>0</v>
      </c>
      <c r="I475" s="19">
        <f t="shared" si="61"/>
        <v>0</v>
      </c>
      <c r="J475" s="19">
        <f>SUM($H$18:$H475)</f>
        <v>8154295.3504646067</v>
      </c>
    </row>
    <row r="476" spans="1:10">
      <c r="A476" s="22">
        <f>IF(Values_Entered,A475+1,"")</f>
        <v>459</v>
      </c>
      <c r="B476" s="21">
        <f t="shared" si="56"/>
        <v>56923</v>
      </c>
      <c r="C476" s="19">
        <f t="shared" si="62"/>
        <v>0</v>
      </c>
      <c r="D476" s="19">
        <f t="shared" si="57"/>
        <v>32460.119480134304</v>
      </c>
      <c r="E476" s="20">
        <f t="shared" si="58"/>
        <v>0</v>
      </c>
      <c r="F476" s="19">
        <f t="shared" si="59"/>
        <v>0</v>
      </c>
      <c r="G476" s="19">
        <f t="shared" si="60"/>
        <v>0</v>
      </c>
      <c r="H476" s="19">
        <f t="shared" si="63"/>
        <v>0</v>
      </c>
      <c r="I476" s="19">
        <f t="shared" si="61"/>
        <v>0</v>
      </c>
      <c r="J476" s="19">
        <f>SUM($H$18:$H476)</f>
        <v>8154295.3504646067</v>
      </c>
    </row>
    <row r="477" spans="1:10">
      <c r="A477" s="22">
        <f>IF(Values_Entered,A476+1,"")</f>
        <v>460</v>
      </c>
      <c r="B477" s="21">
        <f t="shared" si="56"/>
        <v>56953</v>
      </c>
      <c r="C477" s="19">
        <f t="shared" si="62"/>
        <v>0</v>
      </c>
      <c r="D477" s="19">
        <f t="shared" si="57"/>
        <v>32460.119480134304</v>
      </c>
      <c r="E477" s="20">
        <f t="shared" si="58"/>
        <v>0</v>
      </c>
      <c r="F477" s="19">
        <f t="shared" si="59"/>
        <v>0</v>
      </c>
      <c r="G477" s="19">
        <f t="shared" si="60"/>
        <v>0</v>
      </c>
      <c r="H477" s="19">
        <f t="shared" si="63"/>
        <v>0</v>
      </c>
      <c r="I477" s="19">
        <f t="shared" si="61"/>
        <v>0</v>
      </c>
      <c r="J477" s="19">
        <f>SUM($H$18:$H477)</f>
        <v>8154295.3504646067</v>
      </c>
    </row>
    <row r="478" spans="1:10">
      <c r="A478" s="22">
        <f>IF(Values_Entered,A477+1,"")</f>
        <v>461</v>
      </c>
      <c r="B478" s="21">
        <f t="shared" si="56"/>
        <v>56984</v>
      </c>
      <c r="C478" s="19">
        <f t="shared" si="62"/>
        <v>0</v>
      </c>
      <c r="D478" s="19">
        <f t="shared" si="57"/>
        <v>32460.119480134304</v>
      </c>
      <c r="E478" s="20">
        <f t="shared" si="58"/>
        <v>0</v>
      </c>
      <c r="F478" s="19">
        <f t="shared" si="59"/>
        <v>0</v>
      </c>
      <c r="G478" s="19">
        <f t="shared" si="60"/>
        <v>0</v>
      </c>
      <c r="H478" s="19">
        <f t="shared" si="63"/>
        <v>0</v>
      </c>
      <c r="I478" s="19">
        <f t="shared" si="61"/>
        <v>0</v>
      </c>
      <c r="J478" s="19">
        <f>SUM($H$18:$H478)</f>
        <v>8154295.3504646067</v>
      </c>
    </row>
    <row r="479" spans="1:10">
      <c r="A479" s="22">
        <f>IF(Values_Entered,A478+1,"")</f>
        <v>462</v>
      </c>
      <c r="B479" s="21">
        <f t="shared" si="56"/>
        <v>57015</v>
      </c>
      <c r="C479" s="19">
        <f t="shared" si="62"/>
        <v>0</v>
      </c>
      <c r="D479" s="19">
        <f t="shared" si="57"/>
        <v>32460.119480134304</v>
      </c>
      <c r="E479" s="20">
        <f t="shared" si="58"/>
        <v>0</v>
      </c>
      <c r="F479" s="19">
        <f t="shared" si="59"/>
        <v>0</v>
      </c>
      <c r="G479" s="19">
        <f t="shared" si="60"/>
        <v>0</v>
      </c>
      <c r="H479" s="19">
        <f t="shared" si="63"/>
        <v>0</v>
      </c>
      <c r="I479" s="19">
        <f t="shared" si="61"/>
        <v>0</v>
      </c>
      <c r="J479" s="19">
        <f>SUM($H$18:$H479)</f>
        <v>8154295.3504646067</v>
      </c>
    </row>
    <row r="480" spans="1:10">
      <c r="A480" s="22">
        <f>IF(Values_Entered,A479+1,"")</f>
        <v>463</v>
      </c>
      <c r="B480" s="21">
        <f t="shared" si="56"/>
        <v>57044</v>
      </c>
      <c r="C480" s="19">
        <f t="shared" si="62"/>
        <v>0</v>
      </c>
      <c r="D480" s="19">
        <f t="shared" si="57"/>
        <v>32460.119480134304</v>
      </c>
      <c r="E480" s="20">
        <f t="shared" si="58"/>
        <v>0</v>
      </c>
      <c r="F480" s="19">
        <f t="shared" si="59"/>
        <v>0</v>
      </c>
      <c r="G480" s="19">
        <f t="shared" si="60"/>
        <v>0</v>
      </c>
      <c r="H480" s="19">
        <f t="shared" si="63"/>
        <v>0</v>
      </c>
      <c r="I480" s="19">
        <f t="shared" si="61"/>
        <v>0</v>
      </c>
      <c r="J480" s="19">
        <f>SUM($H$18:$H480)</f>
        <v>8154295.3504646067</v>
      </c>
    </row>
    <row r="481" spans="1:10">
      <c r="A481" s="22">
        <f>IF(Values_Entered,A480+1,"")</f>
        <v>464</v>
      </c>
      <c r="B481" s="21">
        <f t="shared" si="56"/>
        <v>57075</v>
      </c>
      <c r="C481" s="19">
        <f t="shared" si="62"/>
        <v>0</v>
      </c>
      <c r="D481" s="19">
        <f t="shared" si="57"/>
        <v>32460.119480134304</v>
      </c>
      <c r="E481" s="20">
        <f t="shared" si="58"/>
        <v>0</v>
      </c>
      <c r="F481" s="19">
        <f t="shared" si="59"/>
        <v>0</v>
      </c>
      <c r="G481" s="19">
        <f t="shared" si="60"/>
        <v>0</v>
      </c>
      <c r="H481" s="19">
        <f t="shared" si="63"/>
        <v>0</v>
      </c>
      <c r="I481" s="19">
        <f t="shared" si="61"/>
        <v>0</v>
      </c>
      <c r="J481" s="19">
        <f>SUM($H$18:$H481)</f>
        <v>8154295.3504646067</v>
      </c>
    </row>
    <row r="482" spans="1:10">
      <c r="A482" s="22">
        <f>IF(Values_Entered,A481+1,"")</f>
        <v>465</v>
      </c>
      <c r="B482" s="21">
        <f t="shared" si="56"/>
        <v>57105</v>
      </c>
      <c r="C482" s="19">
        <f t="shared" si="62"/>
        <v>0</v>
      </c>
      <c r="D482" s="19">
        <f t="shared" si="57"/>
        <v>32460.119480134304</v>
      </c>
      <c r="E482" s="20">
        <f t="shared" si="58"/>
        <v>0</v>
      </c>
      <c r="F482" s="19">
        <f t="shared" si="59"/>
        <v>0</v>
      </c>
      <c r="G482" s="19">
        <f t="shared" si="60"/>
        <v>0</v>
      </c>
      <c r="H482" s="19">
        <f t="shared" si="63"/>
        <v>0</v>
      </c>
      <c r="I482" s="19">
        <f t="shared" si="61"/>
        <v>0</v>
      </c>
      <c r="J482" s="19">
        <f>SUM($H$18:$H482)</f>
        <v>8154295.3504646067</v>
      </c>
    </row>
    <row r="483" spans="1:10">
      <c r="A483" s="22">
        <f>IF(Values_Entered,A482+1,"")</f>
        <v>466</v>
      </c>
      <c r="B483" s="21">
        <f t="shared" si="56"/>
        <v>57136</v>
      </c>
      <c r="C483" s="19">
        <f t="shared" si="62"/>
        <v>0</v>
      </c>
      <c r="D483" s="19">
        <f t="shared" si="57"/>
        <v>32460.119480134304</v>
      </c>
      <c r="E483" s="20">
        <f t="shared" si="58"/>
        <v>0</v>
      </c>
      <c r="F483" s="19">
        <f t="shared" si="59"/>
        <v>0</v>
      </c>
      <c r="G483" s="19">
        <f t="shared" si="60"/>
        <v>0</v>
      </c>
      <c r="H483" s="19">
        <f t="shared" si="63"/>
        <v>0</v>
      </c>
      <c r="I483" s="19">
        <f t="shared" si="61"/>
        <v>0</v>
      </c>
      <c r="J483" s="19">
        <f>SUM($H$18:$H483)</f>
        <v>8154295.3504646067</v>
      </c>
    </row>
    <row r="484" spans="1:10">
      <c r="A484" s="22">
        <f>IF(Values_Entered,A483+1,"")</f>
        <v>467</v>
      </c>
      <c r="B484" s="21">
        <f t="shared" si="56"/>
        <v>57166</v>
      </c>
      <c r="C484" s="19">
        <f t="shared" si="62"/>
        <v>0</v>
      </c>
      <c r="D484" s="19">
        <f t="shared" si="57"/>
        <v>32460.119480134304</v>
      </c>
      <c r="E484" s="20">
        <f t="shared" si="58"/>
        <v>0</v>
      </c>
      <c r="F484" s="19">
        <f t="shared" si="59"/>
        <v>0</v>
      </c>
      <c r="G484" s="19">
        <f t="shared" si="60"/>
        <v>0</v>
      </c>
      <c r="H484" s="19">
        <f t="shared" si="63"/>
        <v>0</v>
      </c>
      <c r="I484" s="19">
        <f t="shared" si="61"/>
        <v>0</v>
      </c>
      <c r="J484" s="19">
        <f>SUM($H$18:$H484)</f>
        <v>8154295.3504646067</v>
      </c>
    </row>
    <row r="485" spans="1:10">
      <c r="A485" s="22">
        <f>IF(Values_Entered,A484+1,"")</f>
        <v>468</v>
      </c>
      <c r="B485" s="21">
        <f t="shared" si="56"/>
        <v>57197</v>
      </c>
      <c r="C485" s="19">
        <f t="shared" si="62"/>
        <v>0</v>
      </c>
      <c r="D485" s="19">
        <f t="shared" si="57"/>
        <v>32460.119480134304</v>
      </c>
      <c r="E485" s="20">
        <f t="shared" si="58"/>
        <v>0</v>
      </c>
      <c r="F485" s="19">
        <f t="shared" si="59"/>
        <v>0</v>
      </c>
      <c r="G485" s="19">
        <f t="shared" si="60"/>
        <v>0</v>
      </c>
      <c r="H485" s="19">
        <f t="shared" si="63"/>
        <v>0</v>
      </c>
      <c r="I485" s="19">
        <f t="shared" si="61"/>
        <v>0</v>
      </c>
      <c r="J485" s="19">
        <f>SUM($H$18:$H485)</f>
        <v>8154295.3504646067</v>
      </c>
    </row>
    <row r="486" spans="1:10">
      <c r="A486" s="22">
        <f>IF(Values_Entered,A485+1,"")</f>
        <v>469</v>
      </c>
      <c r="B486" s="21">
        <f t="shared" si="56"/>
        <v>57228</v>
      </c>
      <c r="C486" s="19">
        <f t="shared" si="62"/>
        <v>0</v>
      </c>
      <c r="D486" s="19">
        <f t="shared" si="57"/>
        <v>32460.119480134304</v>
      </c>
      <c r="E486" s="20">
        <f t="shared" si="58"/>
        <v>0</v>
      </c>
      <c r="F486" s="19">
        <f t="shared" si="59"/>
        <v>0</v>
      </c>
      <c r="G486" s="19">
        <f t="shared" si="60"/>
        <v>0</v>
      </c>
      <c r="H486" s="19">
        <f t="shared" si="63"/>
        <v>0</v>
      </c>
      <c r="I486" s="19">
        <f t="shared" si="61"/>
        <v>0</v>
      </c>
      <c r="J486" s="19">
        <f>SUM($H$18:$H486)</f>
        <v>8154295.3504646067</v>
      </c>
    </row>
    <row r="487" spans="1:10">
      <c r="A487" s="22">
        <f>IF(Values_Entered,A486+1,"")</f>
        <v>470</v>
      </c>
      <c r="B487" s="21">
        <f t="shared" si="56"/>
        <v>57258</v>
      </c>
      <c r="C487" s="19">
        <f t="shared" si="62"/>
        <v>0</v>
      </c>
      <c r="D487" s="19">
        <f t="shared" si="57"/>
        <v>32460.119480134304</v>
      </c>
      <c r="E487" s="20">
        <f t="shared" si="58"/>
        <v>0</v>
      </c>
      <c r="F487" s="19">
        <f t="shared" si="59"/>
        <v>0</v>
      </c>
      <c r="G487" s="19">
        <f t="shared" si="60"/>
        <v>0</v>
      </c>
      <c r="H487" s="19">
        <f t="shared" si="63"/>
        <v>0</v>
      </c>
      <c r="I487" s="19">
        <f t="shared" si="61"/>
        <v>0</v>
      </c>
      <c r="J487" s="19">
        <f>SUM($H$18:$H487)</f>
        <v>8154295.3504646067</v>
      </c>
    </row>
    <row r="488" spans="1:10">
      <c r="A488" s="22">
        <f>IF(Values_Entered,A487+1,"")</f>
        <v>471</v>
      </c>
      <c r="B488" s="21">
        <f t="shared" si="56"/>
        <v>57289</v>
      </c>
      <c r="C488" s="19">
        <f t="shared" si="62"/>
        <v>0</v>
      </c>
      <c r="D488" s="19">
        <f t="shared" si="57"/>
        <v>32460.119480134304</v>
      </c>
      <c r="E488" s="20">
        <f t="shared" si="58"/>
        <v>0</v>
      </c>
      <c r="F488" s="19">
        <f t="shared" si="59"/>
        <v>0</v>
      </c>
      <c r="G488" s="19">
        <f t="shared" si="60"/>
        <v>0</v>
      </c>
      <c r="H488" s="19">
        <f t="shared" si="63"/>
        <v>0</v>
      </c>
      <c r="I488" s="19">
        <f t="shared" si="61"/>
        <v>0</v>
      </c>
      <c r="J488" s="19">
        <f>SUM($H$18:$H488)</f>
        <v>8154295.3504646067</v>
      </c>
    </row>
    <row r="489" spans="1:10">
      <c r="A489" s="22">
        <f>IF(Values_Entered,A488+1,"")</f>
        <v>472</v>
      </c>
      <c r="B489" s="21">
        <f t="shared" si="56"/>
        <v>57319</v>
      </c>
      <c r="C489" s="19">
        <f t="shared" si="62"/>
        <v>0</v>
      </c>
      <c r="D489" s="19">
        <f t="shared" si="57"/>
        <v>32460.119480134304</v>
      </c>
      <c r="E489" s="20">
        <f t="shared" si="58"/>
        <v>0</v>
      </c>
      <c r="F489" s="19">
        <f t="shared" si="59"/>
        <v>0</v>
      </c>
      <c r="G489" s="19">
        <f t="shared" si="60"/>
        <v>0</v>
      </c>
      <c r="H489" s="19">
        <f t="shared" si="63"/>
        <v>0</v>
      </c>
      <c r="I489" s="19">
        <f t="shared" si="61"/>
        <v>0</v>
      </c>
      <c r="J489" s="19">
        <f>SUM($H$18:$H489)</f>
        <v>8154295.3504646067</v>
      </c>
    </row>
    <row r="490" spans="1:10">
      <c r="A490" s="22">
        <f>IF(Values_Entered,A489+1,"")</f>
        <v>473</v>
      </c>
      <c r="B490" s="21">
        <f t="shared" si="56"/>
        <v>57350</v>
      </c>
      <c r="C490" s="19">
        <f t="shared" si="62"/>
        <v>0</v>
      </c>
      <c r="D490" s="19">
        <f t="shared" si="57"/>
        <v>32460.119480134304</v>
      </c>
      <c r="E490" s="20">
        <f t="shared" si="58"/>
        <v>0</v>
      </c>
      <c r="F490" s="19">
        <f t="shared" si="59"/>
        <v>0</v>
      </c>
      <c r="G490" s="19">
        <f t="shared" si="60"/>
        <v>0</v>
      </c>
      <c r="H490" s="19">
        <f t="shared" si="63"/>
        <v>0</v>
      </c>
      <c r="I490" s="19">
        <f t="shared" si="61"/>
        <v>0</v>
      </c>
      <c r="J490" s="19">
        <f>SUM($H$18:$H490)</f>
        <v>8154295.3504646067</v>
      </c>
    </row>
    <row r="491" spans="1:10">
      <c r="A491" s="22">
        <f>IF(Values_Entered,A490+1,"")</f>
        <v>474</v>
      </c>
      <c r="B491" s="21">
        <f t="shared" si="56"/>
        <v>57381</v>
      </c>
      <c r="C491" s="19">
        <f t="shared" si="62"/>
        <v>0</v>
      </c>
      <c r="D491" s="19">
        <f t="shared" si="57"/>
        <v>32460.119480134304</v>
      </c>
      <c r="E491" s="20">
        <f t="shared" si="58"/>
        <v>0</v>
      </c>
      <c r="F491" s="19">
        <f t="shared" si="59"/>
        <v>0</v>
      </c>
      <c r="G491" s="19">
        <f t="shared" si="60"/>
        <v>0</v>
      </c>
      <c r="H491" s="19">
        <f t="shared" si="63"/>
        <v>0</v>
      </c>
      <c r="I491" s="19">
        <f t="shared" si="61"/>
        <v>0</v>
      </c>
      <c r="J491" s="19">
        <f>SUM($H$18:$H491)</f>
        <v>8154295.3504646067</v>
      </c>
    </row>
    <row r="492" spans="1:10">
      <c r="A492" s="22">
        <f>IF(Values_Entered,A491+1,"")</f>
        <v>475</v>
      </c>
      <c r="B492" s="21">
        <f t="shared" si="56"/>
        <v>57409</v>
      </c>
      <c r="C492" s="19">
        <f t="shared" si="62"/>
        <v>0</v>
      </c>
      <c r="D492" s="19">
        <f t="shared" si="57"/>
        <v>32460.119480134304</v>
      </c>
      <c r="E492" s="20">
        <f t="shared" si="58"/>
        <v>0</v>
      </c>
      <c r="F492" s="19">
        <f t="shared" si="59"/>
        <v>0</v>
      </c>
      <c r="G492" s="19">
        <f t="shared" si="60"/>
        <v>0</v>
      </c>
      <c r="H492" s="19">
        <f t="shared" si="63"/>
        <v>0</v>
      </c>
      <c r="I492" s="19">
        <f t="shared" si="61"/>
        <v>0</v>
      </c>
      <c r="J492" s="19">
        <f>SUM($H$18:$H492)</f>
        <v>8154295.3504646067</v>
      </c>
    </row>
    <row r="493" spans="1:10">
      <c r="A493" s="22">
        <f>IF(Values_Entered,A492+1,"")</f>
        <v>476</v>
      </c>
      <c r="B493" s="21">
        <f t="shared" si="56"/>
        <v>57440</v>
      </c>
      <c r="C493" s="19">
        <f t="shared" si="62"/>
        <v>0</v>
      </c>
      <c r="D493" s="19">
        <f t="shared" si="57"/>
        <v>32460.119480134304</v>
      </c>
      <c r="E493" s="20">
        <f t="shared" si="58"/>
        <v>0</v>
      </c>
      <c r="F493" s="19">
        <f t="shared" si="59"/>
        <v>0</v>
      </c>
      <c r="G493" s="19">
        <f t="shared" si="60"/>
        <v>0</v>
      </c>
      <c r="H493" s="19">
        <f t="shared" si="63"/>
        <v>0</v>
      </c>
      <c r="I493" s="19">
        <f t="shared" si="61"/>
        <v>0</v>
      </c>
      <c r="J493" s="19">
        <f>SUM($H$18:$H493)</f>
        <v>8154295.3504646067</v>
      </c>
    </row>
    <row r="494" spans="1:10">
      <c r="A494" s="22">
        <f>IF(Values_Entered,A493+1,"")</f>
        <v>477</v>
      </c>
      <c r="B494" s="21">
        <f t="shared" si="56"/>
        <v>57470</v>
      </c>
      <c r="C494" s="19">
        <f t="shared" si="62"/>
        <v>0</v>
      </c>
      <c r="D494" s="19">
        <f t="shared" si="57"/>
        <v>32460.119480134304</v>
      </c>
      <c r="E494" s="20">
        <f t="shared" si="58"/>
        <v>0</v>
      </c>
      <c r="F494" s="19">
        <f t="shared" si="59"/>
        <v>0</v>
      </c>
      <c r="G494" s="19">
        <f t="shared" si="60"/>
        <v>0</v>
      </c>
      <c r="H494" s="19">
        <f t="shared" si="63"/>
        <v>0</v>
      </c>
      <c r="I494" s="19">
        <f t="shared" si="61"/>
        <v>0</v>
      </c>
      <c r="J494" s="19">
        <f>SUM($H$18:$H494)</f>
        <v>8154295.3504646067</v>
      </c>
    </row>
    <row r="495" spans="1:10">
      <c r="A495" s="22">
        <f>IF(Values_Entered,A494+1,"")</f>
        <v>478</v>
      </c>
      <c r="B495" s="21">
        <f t="shared" si="56"/>
        <v>57501</v>
      </c>
      <c r="C495" s="19">
        <f t="shared" si="62"/>
        <v>0</v>
      </c>
      <c r="D495" s="19">
        <f t="shared" si="57"/>
        <v>32460.119480134304</v>
      </c>
      <c r="E495" s="20">
        <f t="shared" si="58"/>
        <v>0</v>
      </c>
      <c r="F495" s="19">
        <f t="shared" si="59"/>
        <v>0</v>
      </c>
      <c r="G495" s="19">
        <f t="shared" si="60"/>
        <v>0</v>
      </c>
      <c r="H495" s="19">
        <f t="shared" si="63"/>
        <v>0</v>
      </c>
      <c r="I495" s="19">
        <f t="shared" si="61"/>
        <v>0</v>
      </c>
      <c r="J495" s="19">
        <f>SUM($H$18:$H495)</f>
        <v>8154295.3504646067</v>
      </c>
    </row>
    <row r="496" spans="1:10">
      <c r="A496" s="22">
        <f>IF(Values_Entered,A495+1,"")</f>
        <v>479</v>
      </c>
      <c r="B496" s="21">
        <f t="shared" si="56"/>
        <v>57531</v>
      </c>
      <c r="C496" s="19">
        <f t="shared" si="62"/>
        <v>0</v>
      </c>
      <c r="D496" s="19">
        <f t="shared" si="57"/>
        <v>32460.119480134304</v>
      </c>
      <c r="E496" s="20">
        <f t="shared" si="58"/>
        <v>0</v>
      </c>
      <c r="F496" s="19">
        <f t="shared" si="59"/>
        <v>0</v>
      </c>
      <c r="G496" s="19">
        <f t="shared" si="60"/>
        <v>0</v>
      </c>
      <c r="H496" s="19">
        <f t="shared" si="63"/>
        <v>0</v>
      </c>
      <c r="I496" s="19">
        <f t="shared" si="61"/>
        <v>0</v>
      </c>
      <c r="J496" s="19">
        <f>SUM($H$18:$H496)</f>
        <v>8154295.3504646067</v>
      </c>
    </row>
    <row r="497" spans="1:10">
      <c r="A497" s="22">
        <f>IF(Values_Entered,A496+1,"")</f>
        <v>480</v>
      </c>
      <c r="B497" s="21">
        <f t="shared" si="56"/>
        <v>57562</v>
      </c>
      <c r="C497" s="19">
        <f t="shared" si="62"/>
        <v>0</v>
      </c>
      <c r="D497" s="19">
        <f t="shared" si="57"/>
        <v>32460.119480134304</v>
      </c>
      <c r="E497" s="20">
        <f t="shared" si="58"/>
        <v>0</v>
      </c>
      <c r="F497" s="19">
        <f t="shared" si="59"/>
        <v>0</v>
      </c>
      <c r="G497" s="19">
        <f t="shared" si="60"/>
        <v>0</v>
      </c>
      <c r="H497" s="19">
        <f t="shared" si="63"/>
        <v>0</v>
      </c>
      <c r="I497" s="19">
        <f t="shared" si="61"/>
        <v>0</v>
      </c>
      <c r="J497" s="19">
        <f>SUM($H$18:$H497)</f>
        <v>8154295.3504646067</v>
      </c>
    </row>
  </sheetData>
  <sheetProtection selectLockedCells="1"/>
  <mergeCells count="3">
    <mergeCell ref="B4:D4"/>
    <mergeCell ref="H4:J4"/>
    <mergeCell ref="C12:D12"/>
  </mergeCells>
  <conditionalFormatting sqref="A18:E497">
    <cfRule type="expression" dxfId="5" priority="4" stopIfTrue="1">
      <formula>IF(ROW(A18)&gt;Last_Row,TRUE, FALSE)</formula>
    </cfRule>
    <cfRule type="expression" dxfId="4" priority="5" stopIfTrue="1">
      <formula>IF(ROW(A18)=Last_Row,TRUE, FALSE)</formula>
    </cfRule>
    <cfRule type="expression" dxfId="3" priority="6" stopIfTrue="1">
      <formula>IF(ROW(A18)&lt;Last_Row,TRUE, FALSE)</formula>
    </cfRule>
  </conditionalFormatting>
  <conditionalFormatting sqref="F18:J497">
    <cfRule type="expression" dxfId="2" priority="1" stopIfTrue="1">
      <formula>IF(ROW(F18)&gt;Last_Row,TRUE, FALSE)</formula>
    </cfRule>
    <cfRule type="expression" dxfId="1" priority="2" stopIfTrue="1">
      <formula>IF(ROW(F18)=Last_Row,TRUE, FALSE)</formula>
    </cfRule>
    <cfRule type="expression" dxfId="0" priority="3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ageMargins left="0.5" right="0.5" top="0.5" bottom="0.5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2"/>
  <sheetViews>
    <sheetView view="pageBreakPreview" topLeftCell="A304" zoomScale="205" zoomScaleSheetLayoutView="205" workbookViewId="0">
      <selection activeCell="A304" sqref="A304"/>
    </sheetView>
  </sheetViews>
  <sheetFormatPr defaultRowHeight="18"/>
  <cols>
    <col min="1" max="1" width="8.140625" style="1" bestFit="1" customWidth="1"/>
    <col min="2" max="2" width="6.140625" style="1" customWidth="1"/>
    <col min="3" max="3" width="11.140625" style="1" customWidth="1"/>
    <col min="4" max="4" width="11" style="1" customWidth="1"/>
    <col min="5" max="5" width="10.5703125" style="1" customWidth="1"/>
    <col min="6" max="6" width="12.7109375" style="12" customWidth="1"/>
    <col min="7" max="7" width="10.7109375" style="1" bestFit="1" customWidth="1"/>
    <col min="8" max="16384" width="9.140625" style="1"/>
  </cols>
  <sheetData>
    <row r="1" spans="1:6">
      <c r="A1" s="13"/>
      <c r="B1" s="13"/>
      <c r="C1" s="15" t="s">
        <v>37</v>
      </c>
      <c r="D1" s="13"/>
      <c r="E1" s="13"/>
      <c r="F1" s="5"/>
    </row>
    <row r="2" spans="1:6">
      <c r="E2" s="1">
        <v>3713281</v>
      </c>
      <c r="F2" s="6">
        <v>8.5999999999999993E-2</v>
      </c>
    </row>
    <row r="3" spans="1:6" ht="36" customHeight="1">
      <c r="A3" s="50" t="s">
        <v>32</v>
      </c>
      <c r="B3" s="50" t="s">
        <v>33</v>
      </c>
      <c r="C3" s="50" t="s">
        <v>34</v>
      </c>
      <c r="D3" s="50" t="s">
        <v>35</v>
      </c>
      <c r="E3" s="50" t="s">
        <v>36</v>
      </c>
      <c r="F3" s="51" t="s">
        <v>9</v>
      </c>
    </row>
    <row r="4" spans="1:6">
      <c r="A4" s="52">
        <v>42979</v>
      </c>
      <c r="B4" s="53">
        <v>1</v>
      </c>
      <c r="C4" s="53">
        <v>19340</v>
      </c>
      <c r="D4" s="53">
        <v>19340</v>
      </c>
      <c r="E4" s="53">
        <f>E2-C4</f>
        <v>3693941</v>
      </c>
      <c r="F4" s="54">
        <f>+E2*$F$2/12</f>
        <v>26611.847166666663</v>
      </c>
    </row>
    <row r="5" spans="1:6">
      <c r="A5" s="52">
        <v>43009</v>
      </c>
      <c r="B5" s="53">
        <v>2</v>
      </c>
      <c r="C5" s="53">
        <v>19340</v>
      </c>
      <c r="D5" s="53">
        <f>+D4+C5</f>
        <v>38680</v>
      </c>
      <c r="E5" s="53">
        <f>+E4-C5</f>
        <v>3674601</v>
      </c>
      <c r="F5" s="54">
        <f>+E4*$F$2/12</f>
        <v>26473.24383333333</v>
      </c>
    </row>
    <row r="6" spans="1:6">
      <c r="A6" s="52">
        <v>43040</v>
      </c>
      <c r="B6" s="53">
        <v>3</v>
      </c>
      <c r="C6" s="53">
        <v>19340</v>
      </c>
      <c r="D6" s="53">
        <f>+D5+C6</f>
        <v>58020</v>
      </c>
      <c r="E6" s="53">
        <f t="shared" ref="E6:E69" si="0">+E5-C6</f>
        <v>3655261</v>
      </c>
      <c r="F6" s="54">
        <f t="shared" ref="F6:F69" si="1">+E5*$F$2/12</f>
        <v>26334.640499999998</v>
      </c>
    </row>
    <row r="7" spans="1:6">
      <c r="A7" s="52">
        <v>43070</v>
      </c>
      <c r="B7" s="53">
        <v>4</v>
      </c>
      <c r="C7" s="53">
        <v>19340</v>
      </c>
      <c r="D7" s="53">
        <f t="shared" ref="D7:D70" si="2">+D6+C7</f>
        <v>77360</v>
      </c>
      <c r="E7" s="53">
        <f t="shared" si="0"/>
        <v>3635921</v>
      </c>
      <c r="F7" s="54">
        <f t="shared" si="1"/>
        <v>26196.037166666665</v>
      </c>
    </row>
    <row r="8" spans="1:6">
      <c r="A8" s="52">
        <v>43101</v>
      </c>
      <c r="B8" s="53">
        <v>5</v>
      </c>
      <c r="C8" s="53">
        <v>19340</v>
      </c>
      <c r="D8" s="53">
        <f t="shared" si="2"/>
        <v>96700</v>
      </c>
      <c r="E8" s="53">
        <f t="shared" si="0"/>
        <v>3616581</v>
      </c>
      <c r="F8" s="54">
        <f t="shared" si="1"/>
        <v>26057.433833333329</v>
      </c>
    </row>
    <row r="9" spans="1:6">
      <c r="A9" s="52">
        <v>43132</v>
      </c>
      <c r="B9" s="53">
        <v>6</v>
      </c>
      <c r="C9" s="53">
        <v>19340</v>
      </c>
      <c r="D9" s="53">
        <f t="shared" si="2"/>
        <v>116040</v>
      </c>
      <c r="E9" s="53">
        <f t="shared" si="0"/>
        <v>3597241</v>
      </c>
      <c r="F9" s="54">
        <f t="shared" si="1"/>
        <v>25918.830499999996</v>
      </c>
    </row>
    <row r="10" spans="1:6">
      <c r="A10" s="52">
        <v>43160</v>
      </c>
      <c r="B10" s="53">
        <v>7</v>
      </c>
      <c r="C10" s="53">
        <v>19340</v>
      </c>
      <c r="D10" s="53">
        <f t="shared" si="2"/>
        <v>135380</v>
      </c>
      <c r="E10" s="53">
        <f t="shared" si="0"/>
        <v>3577901</v>
      </c>
      <c r="F10" s="54">
        <f t="shared" si="1"/>
        <v>25780.227166666664</v>
      </c>
    </row>
    <row r="11" spans="1:6">
      <c r="A11" s="52">
        <v>43191</v>
      </c>
      <c r="B11" s="53">
        <v>8</v>
      </c>
      <c r="C11" s="53">
        <v>19340</v>
      </c>
      <c r="D11" s="53">
        <f t="shared" si="2"/>
        <v>154720</v>
      </c>
      <c r="E11" s="53">
        <f t="shared" si="0"/>
        <v>3558561</v>
      </c>
      <c r="F11" s="54">
        <f t="shared" si="1"/>
        <v>25641.623833333331</v>
      </c>
    </row>
    <row r="12" spans="1:6">
      <c r="A12" s="52">
        <v>43221</v>
      </c>
      <c r="B12" s="53">
        <v>9</v>
      </c>
      <c r="C12" s="53">
        <v>19340</v>
      </c>
      <c r="D12" s="53">
        <f t="shared" si="2"/>
        <v>174060</v>
      </c>
      <c r="E12" s="53">
        <f t="shared" si="0"/>
        <v>3539221</v>
      </c>
      <c r="F12" s="54">
        <f t="shared" si="1"/>
        <v>25503.020499999999</v>
      </c>
    </row>
    <row r="13" spans="1:6">
      <c r="A13" s="52">
        <v>43252</v>
      </c>
      <c r="B13" s="53">
        <v>10</v>
      </c>
      <c r="C13" s="53">
        <v>19340</v>
      </c>
      <c r="D13" s="53">
        <f t="shared" si="2"/>
        <v>193400</v>
      </c>
      <c r="E13" s="53">
        <f t="shared" si="0"/>
        <v>3519881</v>
      </c>
      <c r="F13" s="54">
        <f t="shared" si="1"/>
        <v>25364.417166666666</v>
      </c>
    </row>
    <row r="14" spans="1:6">
      <c r="A14" s="52">
        <v>43282</v>
      </c>
      <c r="B14" s="53">
        <v>11</v>
      </c>
      <c r="C14" s="53">
        <v>19340</v>
      </c>
      <c r="D14" s="53">
        <f t="shared" si="2"/>
        <v>212740</v>
      </c>
      <c r="E14" s="53">
        <f t="shared" si="0"/>
        <v>3500541</v>
      </c>
      <c r="F14" s="54">
        <f t="shared" si="1"/>
        <v>25225.813833333334</v>
      </c>
    </row>
    <row r="15" spans="1:6">
      <c r="A15" s="52">
        <v>43313</v>
      </c>
      <c r="B15" s="53">
        <v>12</v>
      </c>
      <c r="C15" s="53">
        <v>19340</v>
      </c>
      <c r="D15" s="53">
        <f t="shared" si="2"/>
        <v>232080</v>
      </c>
      <c r="E15" s="53">
        <f t="shared" si="0"/>
        <v>3481201</v>
      </c>
      <c r="F15" s="54">
        <f t="shared" si="1"/>
        <v>25087.210499999997</v>
      </c>
    </row>
    <row r="16" spans="1:6">
      <c r="A16" s="52">
        <v>43344</v>
      </c>
      <c r="B16" s="53">
        <v>13</v>
      </c>
      <c r="C16" s="53">
        <v>19340</v>
      </c>
      <c r="D16" s="53">
        <f t="shared" si="2"/>
        <v>251420</v>
      </c>
      <c r="E16" s="53">
        <f t="shared" si="0"/>
        <v>3461861</v>
      </c>
      <c r="F16" s="54">
        <f t="shared" si="1"/>
        <v>24948.607166666665</v>
      </c>
    </row>
    <row r="17" spans="1:6">
      <c r="A17" s="52">
        <v>43374</v>
      </c>
      <c r="B17" s="53">
        <v>14</v>
      </c>
      <c r="C17" s="53">
        <v>19340</v>
      </c>
      <c r="D17" s="53">
        <f t="shared" si="2"/>
        <v>270760</v>
      </c>
      <c r="E17" s="53">
        <f t="shared" si="0"/>
        <v>3442521</v>
      </c>
      <c r="F17" s="54">
        <f t="shared" si="1"/>
        <v>24810.003833333332</v>
      </c>
    </row>
    <row r="18" spans="1:6">
      <c r="A18" s="52">
        <v>43405</v>
      </c>
      <c r="B18" s="53">
        <v>15</v>
      </c>
      <c r="C18" s="53">
        <v>19340</v>
      </c>
      <c r="D18" s="53">
        <f t="shared" si="2"/>
        <v>290100</v>
      </c>
      <c r="E18" s="53">
        <f t="shared" si="0"/>
        <v>3423181</v>
      </c>
      <c r="F18" s="54">
        <f t="shared" si="1"/>
        <v>24671.4005</v>
      </c>
    </row>
    <row r="19" spans="1:6">
      <c r="A19" s="52">
        <v>43435</v>
      </c>
      <c r="B19" s="53">
        <v>16</v>
      </c>
      <c r="C19" s="53">
        <v>19340</v>
      </c>
      <c r="D19" s="53">
        <f t="shared" si="2"/>
        <v>309440</v>
      </c>
      <c r="E19" s="53">
        <f t="shared" si="0"/>
        <v>3403841</v>
      </c>
      <c r="F19" s="54">
        <f t="shared" si="1"/>
        <v>24532.797166666667</v>
      </c>
    </row>
    <row r="20" spans="1:6">
      <c r="A20" s="52">
        <v>43466</v>
      </c>
      <c r="B20" s="53">
        <v>17</v>
      </c>
      <c r="C20" s="53">
        <v>19340</v>
      </c>
      <c r="D20" s="53">
        <f t="shared" si="2"/>
        <v>328780</v>
      </c>
      <c r="E20" s="53">
        <f t="shared" si="0"/>
        <v>3384501</v>
      </c>
      <c r="F20" s="54">
        <f t="shared" si="1"/>
        <v>24394.193833333335</v>
      </c>
    </row>
    <row r="21" spans="1:6">
      <c r="A21" s="52">
        <v>43497</v>
      </c>
      <c r="B21" s="53">
        <v>18</v>
      </c>
      <c r="C21" s="53">
        <v>19340</v>
      </c>
      <c r="D21" s="53">
        <f t="shared" si="2"/>
        <v>348120</v>
      </c>
      <c r="E21" s="53">
        <f t="shared" si="0"/>
        <v>3365161</v>
      </c>
      <c r="F21" s="54">
        <f t="shared" si="1"/>
        <v>24255.590499999995</v>
      </c>
    </row>
    <row r="22" spans="1:6">
      <c r="A22" s="52">
        <v>43525</v>
      </c>
      <c r="B22" s="53">
        <v>19</v>
      </c>
      <c r="C22" s="53">
        <v>19340</v>
      </c>
      <c r="D22" s="53">
        <f t="shared" si="2"/>
        <v>367460</v>
      </c>
      <c r="E22" s="53">
        <f t="shared" si="0"/>
        <v>3345821</v>
      </c>
      <c r="F22" s="54">
        <f t="shared" si="1"/>
        <v>24116.987166666662</v>
      </c>
    </row>
    <row r="23" spans="1:6">
      <c r="A23" s="52">
        <v>43556</v>
      </c>
      <c r="B23" s="53">
        <v>20</v>
      </c>
      <c r="C23" s="53">
        <v>19340</v>
      </c>
      <c r="D23" s="53">
        <f t="shared" si="2"/>
        <v>386800</v>
      </c>
      <c r="E23" s="53">
        <f t="shared" si="0"/>
        <v>3326481</v>
      </c>
      <c r="F23" s="54">
        <f t="shared" si="1"/>
        <v>23978.38383333333</v>
      </c>
    </row>
    <row r="24" spans="1:6">
      <c r="A24" s="52">
        <v>43586</v>
      </c>
      <c r="B24" s="53">
        <v>21</v>
      </c>
      <c r="C24" s="53">
        <v>19340</v>
      </c>
      <c r="D24" s="53">
        <f t="shared" si="2"/>
        <v>406140</v>
      </c>
      <c r="E24" s="53">
        <f t="shared" si="0"/>
        <v>3307141</v>
      </c>
      <c r="F24" s="54">
        <f t="shared" si="1"/>
        <v>23839.780499999997</v>
      </c>
    </row>
    <row r="25" spans="1:6">
      <c r="A25" s="52">
        <v>43617</v>
      </c>
      <c r="B25" s="53">
        <v>22</v>
      </c>
      <c r="C25" s="53">
        <v>19340</v>
      </c>
      <c r="D25" s="53">
        <f t="shared" si="2"/>
        <v>425480</v>
      </c>
      <c r="E25" s="53">
        <f t="shared" si="0"/>
        <v>3287801</v>
      </c>
      <c r="F25" s="54">
        <f t="shared" si="1"/>
        <v>23701.177166666665</v>
      </c>
    </row>
    <row r="26" spans="1:6">
      <c r="A26" s="52">
        <v>43647</v>
      </c>
      <c r="B26" s="53">
        <v>23</v>
      </c>
      <c r="C26" s="53">
        <v>19340</v>
      </c>
      <c r="D26" s="53">
        <f t="shared" si="2"/>
        <v>444820</v>
      </c>
      <c r="E26" s="53">
        <f t="shared" si="0"/>
        <v>3268461</v>
      </c>
      <c r="F26" s="54">
        <f t="shared" si="1"/>
        <v>23562.573833333332</v>
      </c>
    </row>
    <row r="27" spans="1:6">
      <c r="A27" s="52">
        <v>43678</v>
      </c>
      <c r="B27" s="53">
        <v>24</v>
      </c>
      <c r="C27" s="53">
        <v>19340</v>
      </c>
      <c r="D27" s="53">
        <f t="shared" si="2"/>
        <v>464160</v>
      </c>
      <c r="E27" s="53">
        <f t="shared" si="0"/>
        <v>3249121</v>
      </c>
      <c r="F27" s="54">
        <f t="shared" si="1"/>
        <v>23423.970499999996</v>
      </c>
    </row>
    <row r="28" spans="1:6">
      <c r="A28" s="52">
        <v>43709</v>
      </c>
      <c r="B28" s="53">
        <v>25</v>
      </c>
      <c r="C28" s="53">
        <v>19340</v>
      </c>
      <c r="D28" s="53">
        <f t="shared" si="2"/>
        <v>483500</v>
      </c>
      <c r="E28" s="53">
        <f t="shared" si="0"/>
        <v>3229781</v>
      </c>
      <c r="F28" s="54">
        <f t="shared" si="1"/>
        <v>23285.367166666663</v>
      </c>
    </row>
    <row r="29" spans="1:6">
      <c r="A29" s="52">
        <v>43739</v>
      </c>
      <c r="B29" s="53">
        <v>26</v>
      </c>
      <c r="C29" s="53">
        <v>19340</v>
      </c>
      <c r="D29" s="53">
        <f t="shared" si="2"/>
        <v>502840</v>
      </c>
      <c r="E29" s="53">
        <f t="shared" si="0"/>
        <v>3210441</v>
      </c>
      <c r="F29" s="54">
        <f t="shared" si="1"/>
        <v>23146.763833333331</v>
      </c>
    </row>
    <row r="30" spans="1:6">
      <c r="A30" s="52">
        <v>43770</v>
      </c>
      <c r="B30" s="53">
        <v>27</v>
      </c>
      <c r="C30" s="53">
        <v>19340</v>
      </c>
      <c r="D30" s="53">
        <f t="shared" si="2"/>
        <v>522180</v>
      </c>
      <c r="E30" s="53">
        <f t="shared" si="0"/>
        <v>3191101</v>
      </c>
      <c r="F30" s="54">
        <f t="shared" si="1"/>
        <v>23008.160499999998</v>
      </c>
    </row>
    <row r="31" spans="1:6">
      <c r="A31" s="52">
        <v>43800</v>
      </c>
      <c r="B31" s="53">
        <v>28</v>
      </c>
      <c r="C31" s="53">
        <v>19340</v>
      </c>
      <c r="D31" s="53">
        <f t="shared" si="2"/>
        <v>541520</v>
      </c>
      <c r="E31" s="53">
        <f t="shared" si="0"/>
        <v>3171761</v>
      </c>
      <c r="F31" s="54">
        <f t="shared" si="1"/>
        <v>22869.557166666666</v>
      </c>
    </row>
    <row r="32" spans="1:6">
      <c r="A32" s="52">
        <v>43831</v>
      </c>
      <c r="B32" s="53">
        <v>29</v>
      </c>
      <c r="C32" s="53">
        <v>19340</v>
      </c>
      <c r="D32" s="53">
        <f t="shared" si="2"/>
        <v>560860</v>
      </c>
      <c r="E32" s="53">
        <f t="shared" si="0"/>
        <v>3152421</v>
      </c>
      <c r="F32" s="54">
        <f t="shared" si="1"/>
        <v>22730.953833333333</v>
      </c>
    </row>
    <row r="33" spans="1:6">
      <c r="A33" s="52">
        <v>43862</v>
      </c>
      <c r="B33" s="53">
        <v>30</v>
      </c>
      <c r="C33" s="53">
        <v>19340</v>
      </c>
      <c r="D33" s="53">
        <f t="shared" si="2"/>
        <v>580200</v>
      </c>
      <c r="E33" s="53">
        <f t="shared" si="0"/>
        <v>3133081</v>
      </c>
      <c r="F33" s="54">
        <f t="shared" si="1"/>
        <v>22592.3505</v>
      </c>
    </row>
    <row r="34" spans="1:6">
      <c r="A34" s="52">
        <v>43891</v>
      </c>
      <c r="B34" s="53">
        <v>31</v>
      </c>
      <c r="C34" s="53">
        <v>19340</v>
      </c>
      <c r="D34" s="53">
        <f t="shared" si="2"/>
        <v>599540</v>
      </c>
      <c r="E34" s="53">
        <f t="shared" si="0"/>
        <v>3113741</v>
      </c>
      <c r="F34" s="54">
        <f t="shared" si="1"/>
        <v>22453.747166666664</v>
      </c>
    </row>
    <row r="35" spans="1:6">
      <c r="A35" s="52">
        <v>43922</v>
      </c>
      <c r="B35" s="53">
        <v>32</v>
      </c>
      <c r="C35" s="53">
        <v>19340</v>
      </c>
      <c r="D35" s="53">
        <f t="shared" si="2"/>
        <v>618880</v>
      </c>
      <c r="E35" s="53">
        <f t="shared" si="0"/>
        <v>3094401</v>
      </c>
      <c r="F35" s="54">
        <f t="shared" si="1"/>
        <v>22315.143833333332</v>
      </c>
    </row>
    <row r="36" spans="1:6">
      <c r="A36" s="52">
        <v>43952</v>
      </c>
      <c r="B36" s="53">
        <v>33</v>
      </c>
      <c r="C36" s="53">
        <v>19340</v>
      </c>
      <c r="D36" s="53">
        <f t="shared" si="2"/>
        <v>638220</v>
      </c>
      <c r="E36" s="53">
        <f t="shared" si="0"/>
        <v>3075061</v>
      </c>
      <c r="F36" s="54">
        <f t="shared" si="1"/>
        <v>22176.540499999999</v>
      </c>
    </row>
    <row r="37" spans="1:6">
      <c r="A37" s="52">
        <v>43983</v>
      </c>
      <c r="B37" s="53">
        <v>34</v>
      </c>
      <c r="C37" s="53">
        <v>19340</v>
      </c>
      <c r="D37" s="53">
        <f t="shared" si="2"/>
        <v>657560</v>
      </c>
      <c r="E37" s="53">
        <f t="shared" si="0"/>
        <v>3055721</v>
      </c>
      <c r="F37" s="54">
        <f t="shared" si="1"/>
        <v>22037.937166666667</v>
      </c>
    </row>
    <row r="38" spans="1:6">
      <c r="A38" s="52">
        <v>44013</v>
      </c>
      <c r="B38" s="53">
        <v>35</v>
      </c>
      <c r="C38" s="53">
        <v>19340</v>
      </c>
      <c r="D38" s="53">
        <f t="shared" si="2"/>
        <v>676900</v>
      </c>
      <c r="E38" s="53">
        <f t="shared" si="0"/>
        <v>3036381</v>
      </c>
      <c r="F38" s="54">
        <f t="shared" si="1"/>
        <v>21899.333833333334</v>
      </c>
    </row>
    <row r="39" spans="1:6">
      <c r="A39" s="52">
        <v>44044</v>
      </c>
      <c r="B39" s="53">
        <v>36</v>
      </c>
      <c r="C39" s="53">
        <v>19340</v>
      </c>
      <c r="D39" s="53">
        <f t="shared" si="2"/>
        <v>696240</v>
      </c>
      <c r="E39" s="53">
        <f t="shared" si="0"/>
        <v>3017041</v>
      </c>
      <c r="F39" s="54">
        <f t="shared" si="1"/>
        <v>21760.730499999998</v>
      </c>
    </row>
    <row r="40" spans="1:6">
      <c r="A40" s="52">
        <v>44075</v>
      </c>
      <c r="B40" s="53">
        <v>37</v>
      </c>
      <c r="C40" s="53">
        <v>19340</v>
      </c>
      <c r="D40" s="53">
        <f t="shared" si="2"/>
        <v>715580</v>
      </c>
      <c r="E40" s="53">
        <f t="shared" si="0"/>
        <v>2997701</v>
      </c>
      <c r="F40" s="54">
        <f t="shared" si="1"/>
        <v>21622.127166666665</v>
      </c>
    </row>
    <row r="41" spans="1:6">
      <c r="A41" s="52">
        <v>44105</v>
      </c>
      <c r="B41" s="53">
        <v>38</v>
      </c>
      <c r="C41" s="53">
        <v>19340</v>
      </c>
      <c r="D41" s="53">
        <f t="shared" si="2"/>
        <v>734920</v>
      </c>
      <c r="E41" s="53">
        <f t="shared" si="0"/>
        <v>2978361</v>
      </c>
      <c r="F41" s="54">
        <f t="shared" si="1"/>
        <v>21483.523833333333</v>
      </c>
    </row>
    <row r="42" spans="1:6">
      <c r="A42" s="52">
        <v>44136</v>
      </c>
      <c r="B42" s="53">
        <v>39</v>
      </c>
      <c r="C42" s="53">
        <v>19340</v>
      </c>
      <c r="D42" s="53">
        <f t="shared" si="2"/>
        <v>754260</v>
      </c>
      <c r="E42" s="53">
        <f t="shared" si="0"/>
        <v>2959021</v>
      </c>
      <c r="F42" s="54">
        <f t="shared" si="1"/>
        <v>21344.920499999997</v>
      </c>
    </row>
    <row r="43" spans="1:6">
      <c r="A43" s="52">
        <v>44166</v>
      </c>
      <c r="B43" s="53">
        <v>40</v>
      </c>
      <c r="C43" s="53">
        <v>19340</v>
      </c>
      <c r="D43" s="53">
        <f t="shared" si="2"/>
        <v>773600</v>
      </c>
      <c r="E43" s="53">
        <f t="shared" si="0"/>
        <v>2939681</v>
      </c>
      <c r="F43" s="54">
        <f t="shared" si="1"/>
        <v>21206.317166666664</v>
      </c>
    </row>
    <row r="44" spans="1:6">
      <c r="A44" s="52">
        <v>44197</v>
      </c>
      <c r="B44" s="53">
        <v>41</v>
      </c>
      <c r="C44" s="53">
        <v>19340</v>
      </c>
      <c r="D44" s="53">
        <f t="shared" si="2"/>
        <v>792940</v>
      </c>
      <c r="E44" s="53">
        <f t="shared" si="0"/>
        <v>2920341</v>
      </c>
      <c r="F44" s="54">
        <f t="shared" si="1"/>
        <v>21067.713833333331</v>
      </c>
    </row>
    <row r="45" spans="1:6">
      <c r="A45" s="52">
        <v>44228</v>
      </c>
      <c r="B45" s="53">
        <v>42</v>
      </c>
      <c r="C45" s="53">
        <v>19340</v>
      </c>
      <c r="D45" s="53">
        <f t="shared" si="2"/>
        <v>812280</v>
      </c>
      <c r="E45" s="53">
        <f t="shared" si="0"/>
        <v>2901001</v>
      </c>
      <c r="F45" s="54">
        <f t="shared" si="1"/>
        <v>20929.110499999999</v>
      </c>
    </row>
    <row r="46" spans="1:6">
      <c r="A46" s="52">
        <v>44256</v>
      </c>
      <c r="B46" s="53">
        <v>43</v>
      </c>
      <c r="C46" s="53">
        <v>19340</v>
      </c>
      <c r="D46" s="53">
        <f t="shared" si="2"/>
        <v>831620</v>
      </c>
      <c r="E46" s="53">
        <f t="shared" si="0"/>
        <v>2881661</v>
      </c>
      <c r="F46" s="54">
        <f t="shared" si="1"/>
        <v>20790.507166666666</v>
      </c>
    </row>
    <row r="47" spans="1:6">
      <c r="A47" s="52">
        <v>44287</v>
      </c>
      <c r="B47" s="53">
        <v>44</v>
      </c>
      <c r="C47" s="53">
        <v>19340</v>
      </c>
      <c r="D47" s="53">
        <f t="shared" si="2"/>
        <v>850960</v>
      </c>
      <c r="E47" s="53">
        <f t="shared" si="0"/>
        <v>2862321</v>
      </c>
      <c r="F47" s="54">
        <f t="shared" si="1"/>
        <v>20651.903833333334</v>
      </c>
    </row>
    <row r="48" spans="1:6">
      <c r="A48" s="52">
        <v>44317</v>
      </c>
      <c r="B48" s="53">
        <v>45</v>
      </c>
      <c r="C48" s="53">
        <v>19340</v>
      </c>
      <c r="D48" s="53">
        <f t="shared" si="2"/>
        <v>870300</v>
      </c>
      <c r="E48" s="53">
        <f t="shared" si="0"/>
        <v>2842981</v>
      </c>
      <c r="F48" s="54">
        <f t="shared" si="1"/>
        <v>20513.300499999998</v>
      </c>
    </row>
    <row r="49" spans="1:6">
      <c r="A49" s="52">
        <v>44348</v>
      </c>
      <c r="B49" s="53">
        <v>46</v>
      </c>
      <c r="C49" s="53">
        <v>19340</v>
      </c>
      <c r="D49" s="53">
        <f t="shared" si="2"/>
        <v>889640</v>
      </c>
      <c r="E49" s="53">
        <f t="shared" si="0"/>
        <v>2823641</v>
      </c>
      <c r="F49" s="54">
        <f t="shared" si="1"/>
        <v>20374.697166666665</v>
      </c>
    </row>
    <row r="50" spans="1:6">
      <c r="A50" s="52">
        <v>44378</v>
      </c>
      <c r="B50" s="53">
        <v>47</v>
      </c>
      <c r="C50" s="53">
        <v>19340</v>
      </c>
      <c r="D50" s="53">
        <f t="shared" si="2"/>
        <v>908980</v>
      </c>
      <c r="E50" s="53">
        <f t="shared" si="0"/>
        <v>2804301</v>
      </c>
      <c r="F50" s="54">
        <f t="shared" si="1"/>
        <v>20236.093833333332</v>
      </c>
    </row>
    <row r="51" spans="1:6">
      <c r="A51" s="52">
        <v>44409</v>
      </c>
      <c r="B51" s="53">
        <v>48</v>
      </c>
      <c r="C51" s="53">
        <v>19340</v>
      </c>
      <c r="D51" s="53">
        <f t="shared" si="2"/>
        <v>928320</v>
      </c>
      <c r="E51" s="53">
        <f t="shared" si="0"/>
        <v>2784961</v>
      </c>
      <c r="F51" s="54">
        <f t="shared" si="1"/>
        <v>20097.490499999996</v>
      </c>
    </row>
    <row r="52" spans="1:6">
      <c r="A52" s="52">
        <v>44440</v>
      </c>
      <c r="B52" s="53">
        <v>49</v>
      </c>
      <c r="C52" s="53">
        <v>19340</v>
      </c>
      <c r="D52" s="53">
        <f t="shared" si="2"/>
        <v>947660</v>
      </c>
      <c r="E52" s="53">
        <f t="shared" si="0"/>
        <v>2765621</v>
      </c>
      <c r="F52" s="54">
        <f t="shared" si="1"/>
        <v>19958.887166666664</v>
      </c>
    </row>
    <row r="53" spans="1:6">
      <c r="A53" s="52">
        <v>44470</v>
      </c>
      <c r="B53" s="53">
        <v>50</v>
      </c>
      <c r="C53" s="53">
        <v>19340</v>
      </c>
      <c r="D53" s="53">
        <f t="shared" si="2"/>
        <v>967000</v>
      </c>
      <c r="E53" s="53">
        <f t="shared" si="0"/>
        <v>2746281</v>
      </c>
      <c r="F53" s="54">
        <f t="shared" si="1"/>
        <v>19820.283833333331</v>
      </c>
    </row>
    <row r="54" spans="1:6">
      <c r="A54" s="52">
        <v>44501</v>
      </c>
      <c r="B54" s="53">
        <v>51</v>
      </c>
      <c r="C54" s="53">
        <v>19340</v>
      </c>
      <c r="D54" s="53">
        <f t="shared" si="2"/>
        <v>986340</v>
      </c>
      <c r="E54" s="53">
        <f t="shared" si="0"/>
        <v>2726941</v>
      </c>
      <c r="F54" s="54">
        <f t="shared" si="1"/>
        <v>19681.680499999999</v>
      </c>
    </row>
    <row r="55" spans="1:6">
      <c r="A55" s="52">
        <v>44531</v>
      </c>
      <c r="B55" s="53">
        <v>52</v>
      </c>
      <c r="C55" s="53">
        <v>19340</v>
      </c>
      <c r="D55" s="53">
        <f t="shared" si="2"/>
        <v>1005680</v>
      </c>
      <c r="E55" s="53">
        <f t="shared" si="0"/>
        <v>2707601</v>
      </c>
      <c r="F55" s="54">
        <f t="shared" si="1"/>
        <v>19543.077166666666</v>
      </c>
    </row>
    <row r="56" spans="1:6">
      <c r="A56" s="52">
        <v>44562</v>
      </c>
      <c r="B56" s="53">
        <v>53</v>
      </c>
      <c r="C56" s="53">
        <v>19340</v>
      </c>
      <c r="D56" s="53">
        <f t="shared" si="2"/>
        <v>1025020</v>
      </c>
      <c r="E56" s="53">
        <f t="shared" si="0"/>
        <v>2688261</v>
      </c>
      <c r="F56" s="54">
        <f t="shared" si="1"/>
        <v>19404.473833333333</v>
      </c>
    </row>
    <row r="57" spans="1:6">
      <c r="A57" s="52">
        <v>44593</v>
      </c>
      <c r="B57" s="53">
        <v>54</v>
      </c>
      <c r="C57" s="53">
        <v>19340</v>
      </c>
      <c r="D57" s="53">
        <f t="shared" si="2"/>
        <v>1044360</v>
      </c>
      <c r="E57" s="53">
        <f t="shared" si="0"/>
        <v>2668921</v>
      </c>
      <c r="F57" s="54">
        <f t="shared" si="1"/>
        <v>19265.870499999997</v>
      </c>
    </row>
    <row r="58" spans="1:6">
      <c r="A58" s="52">
        <v>44621</v>
      </c>
      <c r="B58" s="53">
        <v>55</v>
      </c>
      <c r="C58" s="53">
        <v>19340</v>
      </c>
      <c r="D58" s="53">
        <f t="shared" si="2"/>
        <v>1063700</v>
      </c>
      <c r="E58" s="53">
        <f t="shared" si="0"/>
        <v>2649581</v>
      </c>
      <c r="F58" s="54">
        <f t="shared" si="1"/>
        <v>19127.267166666665</v>
      </c>
    </row>
    <row r="59" spans="1:6">
      <c r="A59" s="52">
        <v>44652</v>
      </c>
      <c r="B59" s="53">
        <v>56</v>
      </c>
      <c r="C59" s="53">
        <v>19340</v>
      </c>
      <c r="D59" s="53">
        <f t="shared" si="2"/>
        <v>1083040</v>
      </c>
      <c r="E59" s="53">
        <f t="shared" si="0"/>
        <v>2630241</v>
      </c>
      <c r="F59" s="54">
        <f t="shared" si="1"/>
        <v>18988.663833333332</v>
      </c>
    </row>
    <row r="60" spans="1:6">
      <c r="A60" s="52">
        <v>44682</v>
      </c>
      <c r="B60" s="53">
        <v>57</v>
      </c>
      <c r="C60" s="53">
        <v>19340</v>
      </c>
      <c r="D60" s="53">
        <f t="shared" si="2"/>
        <v>1102380</v>
      </c>
      <c r="E60" s="53">
        <f t="shared" si="0"/>
        <v>2610901</v>
      </c>
      <c r="F60" s="54">
        <f t="shared" si="1"/>
        <v>18850.0605</v>
      </c>
    </row>
    <row r="61" spans="1:6">
      <c r="A61" s="52">
        <v>44713</v>
      </c>
      <c r="B61" s="53">
        <v>58</v>
      </c>
      <c r="C61" s="53">
        <v>19340</v>
      </c>
      <c r="D61" s="53">
        <f t="shared" si="2"/>
        <v>1121720</v>
      </c>
      <c r="E61" s="53">
        <f t="shared" si="0"/>
        <v>2591561</v>
      </c>
      <c r="F61" s="54">
        <f t="shared" si="1"/>
        <v>18711.457166666663</v>
      </c>
    </row>
    <row r="62" spans="1:6">
      <c r="A62" s="52">
        <v>44743</v>
      </c>
      <c r="B62" s="53">
        <v>59</v>
      </c>
      <c r="C62" s="53">
        <v>19340</v>
      </c>
      <c r="D62" s="53">
        <f t="shared" si="2"/>
        <v>1141060</v>
      </c>
      <c r="E62" s="53">
        <f t="shared" si="0"/>
        <v>2572221</v>
      </c>
      <c r="F62" s="54">
        <f t="shared" si="1"/>
        <v>18572.853833333331</v>
      </c>
    </row>
    <row r="63" spans="1:6">
      <c r="A63" s="52">
        <v>44774</v>
      </c>
      <c r="B63" s="53">
        <v>60</v>
      </c>
      <c r="C63" s="53">
        <v>19340</v>
      </c>
      <c r="D63" s="53">
        <f t="shared" si="2"/>
        <v>1160400</v>
      </c>
      <c r="E63" s="53">
        <f t="shared" si="0"/>
        <v>2552881</v>
      </c>
      <c r="F63" s="54">
        <f t="shared" si="1"/>
        <v>18434.250499999998</v>
      </c>
    </row>
    <row r="64" spans="1:6">
      <c r="A64" s="52">
        <v>44805</v>
      </c>
      <c r="B64" s="53">
        <v>61</v>
      </c>
      <c r="C64" s="53">
        <v>19340</v>
      </c>
      <c r="D64" s="53">
        <f t="shared" si="2"/>
        <v>1179740</v>
      </c>
      <c r="E64" s="53">
        <f t="shared" si="0"/>
        <v>2533541</v>
      </c>
      <c r="F64" s="54">
        <f t="shared" si="1"/>
        <v>18295.647166666666</v>
      </c>
    </row>
    <row r="65" spans="1:6">
      <c r="A65" s="52">
        <v>44835</v>
      </c>
      <c r="B65" s="53">
        <v>62</v>
      </c>
      <c r="C65" s="53">
        <v>19340</v>
      </c>
      <c r="D65" s="53">
        <f t="shared" si="2"/>
        <v>1199080</v>
      </c>
      <c r="E65" s="53">
        <f t="shared" si="0"/>
        <v>2514201</v>
      </c>
      <c r="F65" s="54">
        <f t="shared" si="1"/>
        <v>18157.043833333333</v>
      </c>
    </row>
    <row r="66" spans="1:6">
      <c r="A66" s="52">
        <v>44866</v>
      </c>
      <c r="B66" s="53">
        <v>63</v>
      </c>
      <c r="C66" s="53">
        <v>19340</v>
      </c>
      <c r="D66" s="53">
        <f t="shared" si="2"/>
        <v>1218420</v>
      </c>
      <c r="E66" s="53">
        <f t="shared" si="0"/>
        <v>2494861</v>
      </c>
      <c r="F66" s="54">
        <f t="shared" si="1"/>
        <v>18018.440500000001</v>
      </c>
    </row>
    <row r="67" spans="1:6">
      <c r="A67" s="52">
        <v>44896</v>
      </c>
      <c r="B67" s="53">
        <v>64</v>
      </c>
      <c r="C67" s="53">
        <v>19340</v>
      </c>
      <c r="D67" s="53">
        <f t="shared" si="2"/>
        <v>1237760</v>
      </c>
      <c r="E67" s="53">
        <f t="shared" si="0"/>
        <v>2475521</v>
      </c>
      <c r="F67" s="54">
        <f t="shared" si="1"/>
        <v>17879.837166666664</v>
      </c>
    </row>
    <row r="68" spans="1:6">
      <c r="A68" s="52">
        <v>44927</v>
      </c>
      <c r="B68" s="53">
        <v>65</v>
      </c>
      <c r="C68" s="53">
        <v>19340</v>
      </c>
      <c r="D68" s="53">
        <f t="shared" si="2"/>
        <v>1257100</v>
      </c>
      <c r="E68" s="53">
        <f t="shared" si="0"/>
        <v>2456181</v>
      </c>
      <c r="F68" s="54">
        <f t="shared" si="1"/>
        <v>17741.233833333332</v>
      </c>
    </row>
    <row r="69" spans="1:6">
      <c r="A69" s="52">
        <v>44958</v>
      </c>
      <c r="B69" s="53">
        <v>66</v>
      </c>
      <c r="C69" s="53">
        <v>19340</v>
      </c>
      <c r="D69" s="53">
        <f t="shared" si="2"/>
        <v>1276440</v>
      </c>
      <c r="E69" s="53">
        <f t="shared" si="0"/>
        <v>2436841</v>
      </c>
      <c r="F69" s="54">
        <f t="shared" si="1"/>
        <v>17602.630499999999</v>
      </c>
    </row>
    <row r="70" spans="1:6">
      <c r="A70" s="52">
        <v>44986</v>
      </c>
      <c r="B70" s="53">
        <v>67</v>
      </c>
      <c r="C70" s="53">
        <v>19340</v>
      </c>
      <c r="D70" s="53">
        <f t="shared" si="2"/>
        <v>1295780</v>
      </c>
      <c r="E70" s="53">
        <f t="shared" ref="E70:E133" si="3">+E69-C70</f>
        <v>2417501</v>
      </c>
      <c r="F70" s="54">
        <f t="shared" ref="F70:F133" si="4">+E69*$F$2/12</f>
        <v>17464.027166666663</v>
      </c>
    </row>
    <row r="71" spans="1:6">
      <c r="A71" s="52">
        <v>45017</v>
      </c>
      <c r="B71" s="53">
        <v>68</v>
      </c>
      <c r="C71" s="53">
        <v>19340</v>
      </c>
      <c r="D71" s="53">
        <f t="shared" ref="D71:D134" si="5">+D70+C71</f>
        <v>1315120</v>
      </c>
      <c r="E71" s="53">
        <f t="shared" si="3"/>
        <v>2398161</v>
      </c>
      <c r="F71" s="54">
        <f t="shared" si="4"/>
        <v>17325.423833333331</v>
      </c>
    </row>
    <row r="72" spans="1:6">
      <c r="A72" s="52">
        <v>45047</v>
      </c>
      <c r="B72" s="53">
        <v>69</v>
      </c>
      <c r="C72" s="53">
        <v>19340</v>
      </c>
      <c r="D72" s="53">
        <f t="shared" si="5"/>
        <v>1334460</v>
      </c>
      <c r="E72" s="53">
        <f t="shared" si="3"/>
        <v>2378821</v>
      </c>
      <c r="F72" s="54">
        <f t="shared" si="4"/>
        <v>17186.820499999998</v>
      </c>
    </row>
    <row r="73" spans="1:6">
      <c r="A73" s="52">
        <v>45078</v>
      </c>
      <c r="B73" s="53">
        <v>70</v>
      </c>
      <c r="C73" s="53">
        <v>19340</v>
      </c>
      <c r="D73" s="53">
        <f t="shared" si="5"/>
        <v>1353800</v>
      </c>
      <c r="E73" s="53">
        <f t="shared" si="3"/>
        <v>2359481</v>
      </c>
      <c r="F73" s="54">
        <f t="shared" si="4"/>
        <v>17048.217166666665</v>
      </c>
    </row>
    <row r="74" spans="1:6">
      <c r="A74" s="52">
        <v>45108</v>
      </c>
      <c r="B74" s="53">
        <v>71</v>
      </c>
      <c r="C74" s="53">
        <v>19340</v>
      </c>
      <c r="D74" s="53">
        <f t="shared" si="5"/>
        <v>1373140</v>
      </c>
      <c r="E74" s="53">
        <f t="shared" si="3"/>
        <v>2340141</v>
      </c>
      <c r="F74" s="54">
        <f t="shared" si="4"/>
        <v>16909.613833333333</v>
      </c>
    </row>
    <row r="75" spans="1:6">
      <c r="A75" s="52">
        <v>45139</v>
      </c>
      <c r="B75" s="53">
        <v>72</v>
      </c>
      <c r="C75" s="53">
        <v>19340</v>
      </c>
      <c r="D75" s="53">
        <f t="shared" si="5"/>
        <v>1392480</v>
      </c>
      <c r="E75" s="53">
        <f t="shared" si="3"/>
        <v>2320801</v>
      </c>
      <c r="F75" s="54">
        <f t="shared" si="4"/>
        <v>16771.0105</v>
      </c>
    </row>
    <row r="76" spans="1:6">
      <c r="A76" s="52">
        <v>45170</v>
      </c>
      <c r="B76" s="53">
        <v>73</v>
      </c>
      <c r="C76" s="53">
        <v>19340</v>
      </c>
      <c r="D76" s="53">
        <f t="shared" si="5"/>
        <v>1411820</v>
      </c>
      <c r="E76" s="53">
        <f t="shared" si="3"/>
        <v>2301461</v>
      </c>
      <c r="F76" s="54">
        <f t="shared" si="4"/>
        <v>16632.407166666664</v>
      </c>
    </row>
    <row r="77" spans="1:6">
      <c r="A77" s="52">
        <v>45200</v>
      </c>
      <c r="B77" s="53">
        <v>74</v>
      </c>
      <c r="C77" s="53">
        <v>19340</v>
      </c>
      <c r="D77" s="53">
        <f t="shared" si="5"/>
        <v>1431160</v>
      </c>
      <c r="E77" s="53">
        <f t="shared" si="3"/>
        <v>2282121</v>
      </c>
      <c r="F77" s="54">
        <f t="shared" si="4"/>
        <v>16493.803833333332</v>
      </c>
    </row>
    <row r="78" spans="1:6">
      <c r="A78" s="52">
        <v>45231</v>
      </c>
      <c r="B78" s="53">
        <v>75</v>
      </c>
      <c r="C78" s="53">
        <v>19340</v>
      </c>
      <c r="D78" s="53">
        <f t="shared" si="5"/>
        <v>1450500</v>
      </c>
      <c r="E78" s="53">
        <f t="shared" si="3"/>
        <v>2262781</v>
      </c>
      <c r="F78" s="54">
        <f t="shared" si="4"/>
        <v>16355.200499999999</v>
      </c>
    </row>
    <row r="79" spans="1:6">
      <c r="A79" s="52">
        <v>45261</v>
      </c>
      <c r="B79" s="53">
        <v>76</v>
      </c>
      <c r="C79" s="53">
        <v>19340</v>
      </c>
      <c r="D79" s="53">
        <f t="shared" si="5"/>
        <v>1469840</v>
      </c>
      <c r="E79" s="53">
        <f t="shared" si="3"/>
        <v>2243441</v>
      </c>
      <c r="F79" s="54">
        <f t="shared" si="4"/>
        <v>16216.597166666666</v>
      </c>
    </row>
    <row r="80" spans="1:6">
      <c r="A80" s="52">
        <v>45292</v>
      </c>
      <c r="B80" s="53">
        <v>77</v>
      </c>
      <c r="C80" s="53">
        <v>19340</v>
      </c>
      <c r="D80" s="53">
        <f t="shared" si="5"/>
        <v>1489180</v>
      </c>
      <c r="E80" s="53">
        <f t="shared" si="3"/>
        <v>2224101</v>
      </c>
      <c r="F80" s="54">
        <f t="shared" si="4"/>
        <v>16077.993833333332</v>
      </c>
    </row>
    <row r="81" spans="1:6">
      <c r="A81" s="52">
        <v>45323</v>
      </c>
      <c r="B81" s="53">
        <v>78</v>
      </c>
      <c r="C81" s="53">
        <v>19340</v>
      </c>
      <c r="D81" s="53">
        <f t="shared" si="5"/>
        <v>1508520</v>
      </c>
      <c r="E81" s="53">
        <f t="shared" si="3"/>
        <v>2204761</v>
      </c>
      <c r="F81" s="54">
        <f t="shared" si="4"/>
        <v>15939.3905</v>
      </c>
    </row>
    <row r="82" spans="1:6">
      <c r="A82" s="52">
        <v>45352</v>
      </c>
      <c r="B82" s="53">
        <v>79</v>
      </c>
      <c r="C82" s="53">
        <v>19340</v>
      </c>
      <c r="D82" s="53">
        <f t="shared" si="5"/>
        <v>1527860</v>
      </c>
      <c r="E82" s="53">
        <f t="shared" si="3"/>
        <v>2185421</v>
      </c>
      <c r="F82" s="54">
        <f t="shared" si="4"/>
        <v>15800.787166666667</v>
      </c>
    </row>
    <row r="83" spans="1:6">
      <c r="A83" s="52">
        <v>45383</v>
      </c>
      <c r="B83" s="53">
        <v>80</v>
      </c>
      <c r="C83" s="53">
        <v>19340</v>
      </c>
      <c r="D83" s="53">
        <f t="shared" si="5"/>
        <v>1547200</v>
      </c>
      <c r="E83" s="53">
        <f t="shared" si="3"/>
        <v>2166081</v>
      </c>
      <c r="F83" s="54">
        <f t="shared" si="4"/>
        <v>15662.183833333331</v>
      </c>
    </row>
    <row r="84" spans="1:6">
      <c r="A84" s="52">
        <v>45413</v>
      </c>
      <c r="B84" s="53">
        <v>81</v>
      </c>
      <c r="C84" s="53">
        <v>19340</v>
      </c>
      <c r="D84" s="53">
        <f t="shared" si="5"/>
        <v>1566540</v>
      </c>
      <c r="E84" s="53">
        <f t="shared" si="3"/>
        <v>2146741</v>
      </c>
      <c r="F84" s="54">
        <f t="shared" si="4"/>
        <v>15523.580499999998</v>
      </c>
    </row>
    <row r="85" spans="1:6">
      <c r="A85" s="52">
        <v>45444</v>
      </c>
      <c r="B85" s="53">
        <v>82</v>
      </c>
      <c r="C85" s="53">
        <v>19340</v>
      </c>
      <c r="D85" s="53">
        <f t="shared" si="5"/>
        <v>1585880</v>
      </c>
      <c r="E85" s="53">
        <f t="shared" si="3"/>
        <v>2127401</v>
      </c>
      <c r="F85" s="54">
        <f t="shared" si="4"/>
        <v>15384.977166666666</v>
      </c>
    </row>
    <row r="86" spans="1:6">
      <c r="A86" s="52">
        <v>45474</v>
      </c>
      <c r="B86" s="53">
        <v>83</v>
      </c>
      <c r="C86" s="53">
        <v>19340</v>
      </c>
      <c r="D86" s="53">
        <f t="shared" si="5"/>
        <v>1605220</v>
      </c>
      <c r="E86" s="53">
        <f t="shared" si="3"/>
        <v>2108061</v>
      </c>
      <c r="F86" s="54">
        <f t="shared" si="4"/>
        <v>15246.373833333331</v>
      </c>
    </row>
    <row r="87" spans="1:6">
      <c r="A87" s="52">
        <v>45505</v>
      </c>
      <c r="B87" s="53">
        <v>84</v>
      </c>
      <c r="C87" s="53">
        <v>19340</v>
      </c>
      <c r="D87" s="53">
        <f t="shared" si="5"/>
        <v>1624560</v>
      </c>
      <c r="E87" s="53">
        <f t="shared" si="3"/>
        <v>2088721</v>
      </c>
      <c r="F87" s="54">
        <f t="shared" si="4"/>
        <v>15107.770499999999</v>
      </c>
    </row>
    <row r="88" spans="1:6">
      <c r="A88" s="52">
        <v>45536</v>
      </c>
      <c r="B88" s="53">
        <v>85</v>
      </c>
      <c r="C88" s="53">
        <v>19340</v>
      </c>
      <c r="D88" s="53">
        <f t="shared" si="5"/>
        <v>1643900</v>
      </c>
      <c r="E88" s="53">
        <f t="shared" si="3"/>
        <v>2069381</v>
      </c>
      <c r="F88" s="54">
        <f t="shared" si="4"/>
        <v>14969.167166666666</v>
      </c>
    </row>
    <row r="89" spans="1:6">
      <c r="A89" s="52">
        <v>45566</v>
      </c>
      <c r="B89" s="53">
        <v>86</v>
      </c>
      <c r="C89" s="53">
        <v>19340</v>
      </c>
      <c r="D89" s="53">
        <f t="shared" si="5"/>
        <v>1663240</v>
      </c>
      <c r="E89" s="53">
        <f t="shared" si="3"/>
        <v>2050041</v>
      </c>
      <c r="F89" s="54">
        <f t="shared" si="4"/>
        <v>14830.563833333332</v>
      </c>
    </row>
    <row r="90" spans="1:6">
      <c r="A90" s="52">
        <v>45597</v>
      </c>
      <c r="B90" s="53">
        <v>87</v>
      </c>
      <c r="C90" s="53">
        <v>19340</v>
      </c>
      <c r="D90" s="53">
        <f t="shared" si="5"/>
        <v>1682580</v>
      </c>
      <c r="E90" s="53">
        <f t="shared" si="3"/>
        <v>2030701</v>
      </c>
      <c r="F90" s="54">
        <f t="shared" si="4"/>
        <v>14691.960499999999</v>
      </c>
    </row>
    <row r="91" spans="1:6">
      <c r="A91" s="52">
        <v>45627</v>
      </c>
      <c r="B91" s="53">
        <v>88</v>
      </c>
      <c r="C91" s="53">
        <v>19340</v>
      </c>
      <c r="D91" s="53">
        <f t="shared" si="5"/>
        <v>1701920</v>
      </c>
      <c r="E91" s="53">
        <f t="shared" si="3"/>
        <v>2011361</v>
      </c>
      <c r="F91" s="54">
        <f t="shared" si="4"/>
        <v>14553.357166666667</v>
      </c>
    </row>
    <row r="92" spans="1:6">
      <c r="A92" s="52">
        <v>45658</v>
      </c>
      <c r="B92" s="53">
        <v>89</v>
      </c>
      <c r="C92" s="53">
        <v>19340</v>
      </c>
      <c r="D92" s="53">
        <f t="shared" si="5"/>
        <v>1721260</v>
      </c>
      <c r="E92" s="53">
        <f t="shared" si="3"/>
        <v>1992021</v>
      </c>
      <c r="F92" s="54">
        <f t="shared" si="4"/>
        <v>14414.75383333333</v>
      </c>
    </row>
    <row r="93" spans="1:6">
      <c r="A93" s="52">
        <v>45689</v>
      </c>
      <c r="B93" s="53">
        <v>90</v>
      </c>
      <c r="C93" s="53">
        <v>19340</v>
      </c>
      <c r="D93" s="53">
        <f t="shared" si="5"/>
        <v>1740600</v>
      </c>
      <c r="E93" s="53">
        <f t="shared" si="3"/>
        <v>1972681</v>
      </c>
      <c r="F93" s="54">
        <f t="shared" si="4"/>
        <v>14276.150499999998</v>
      </c>
    </row>
    <row r="94" spans="1:6">
      <c r="A94" s="52">
        <v>45717</v>
      </c>
      <c r="B94" s="53">
        <v>91</v>
      </c>
      <c r="C94" s="53">
        <v>19340</v>
      </c>
      <c r="D94" s="53">
        <f t="shared" si="5"/>
        <v>1759940</v>
      </c>
      <c r="E94" s="53">
        <f t="shared" si="3"/>
        <v>1953341</v>
      </c>
      <c r="F94" s="54">
        <f t="shared" si="4"/>
        <v>14137.547166666665</v>
      </c>
    </row>
    <row r="95" spans="1:6">
      <c r="A95" s="52">
        <v>45748</v>
      </c>
      <c r="B95" s="53">
        <v>92</v>
      </c>
      <c r="C95" s="53">
        <v>19340</v>
      </c>
      <c r="D95" s="53">
        <f t="shared" si="5"/>
        <v>1779280</v>
      </c>
      <c r="E95" s="53">
        <f t="shared" si="3"/>
        <v>1934001</v>
      </c>
      <c r="F95" s="54">
        <f t="shared" si="4"/>
        <v>13998.943833333333</v>
      </c>
    </row>
    <row r="96" spans="1:6">
      <c r="A96" s="52">
        <v>45778</v>
      </c>
      <c r="B96" s="53">
        <v>93</v>
      </c>
      <c r="C96" s="53">
        <v>19340</v>
      </c>
      <c r="D96" s="53">
        <f t="shared" si="5"/>
        <v>1798620</v>
      </c>
      <c r="E96" s="53">
        <f t="shared" si="3"/>
        <v>1914661</v>
      </c>
      <c r="F96" s="54">
        <f t="shared" si="4"/>
        <v>13860.340499999998</v>
      </c>
    </row>
    <row r="97" spans="1:6">
      <c r="A97" s="52">
        <v>45809</v>
      </c>
      <c r="B97" s="53">
        <v>94</v>
      </c>
      <c r="C97" s="53">
        <v>19340</v>
      </c>
      <c r="D97" s="53">
        <f t="shared" si="5"/>
        <v>1817960</v>
      </c>
      <c r="E97" s="53">
        <f t="shared" si="3"/>
        <v>1895321</v>
      </c>
      <c r="F97" s="54">
        <f t="shared" si="4"/>
        <v>13721.737166666666</v>
      </c>
    </row>
    <row r="98" spans="1:6">
      <c r="A98" s="52">
        <v>45839</v>
      </c>
      <c r="B98" s="53">
        <v>95</v>
      </c>
      <c r="C98" s="53">
        <v>19340</v>
      </c>
      <c r="D98" s="53">
        <f t="shared" si="5"/>
        <v>1837300</v>
      </c>
      <c r="E98" s="53">
        <f t="shared" si="3"/>
        <v>1875981</v>
      </c>
      <c r="F98" s="54">
        <f t="shared" si="4"/>
        <v>13583.133833333333</v>
      </c>
    </row>
    <row r="99" spans="1:6">
      <c r="A99" s="52">
        <v>45870</v>
      </c>
      <c r="B99" s="53">
        <v>96</v>
      </c>
      <c r="C99" s="53">
        <v>19340</v>
      </c>
      <c r="D99" s="53">
        <f t="shared" si="5"/>
        <v>1856640</v>
      </c>
      <c r="E99" s="53">
        <f t="shared" si="3"/>
        <v>1856641</v>
      </c>
      <c r="F99" s="54">
        <f t="shared" si="4"/>
        <v>13444.530499999999</v>
      </c>
    </row>
    <row r="100" spans="1:6">
      <c r="A100" s="52">
        <v>45901</v>
      </c>
      <c r="B100" s="53">
        <v>97</v>
      </c>
      <c r="C100" s="53">
        <v>19340</v>
      </c>
      <c r="D100" s="53">
        <f t="shared" si="5"/>
        <v>1875980</v>
      </c>
      <c r="E100" s="53">
        <f t="shared" si="3"/>
        <v>1837301</v>
      </c>
      <c r="F100" s="54">
        <f t="shared" si="4"/>
        <v>13305.927166666666</v>
      </c>
    </row>
    <row r="101" spans="1:6">
      <c r="A101" s="52">
        <v>45931</v>
      </c>
      <c r="B101" s="53">
        <v>98</v>
      </c>
      <c r="C101" s="53">
        <v>19340</v>
      </c>
      <c r="D101" s="53">
        <f t="shared" si="5"/>
        <v>1895320</v>
      </c>
      <c r="E101" s="53">
        <f t="shared" si="3"/>
        <v>1817961</v>
      </c>
      <c r="F101" s="54">
        <f t="shared" si="4"/>
        <v>13167.323833333334</v>
      </c>
    </row>
    <row r="102" spans="1:6">
      <c r="A102" s="52">
        <v>45962</v>
      </c>
      <c r="B102" s="53">
        <v>99</v>
      </c>
      <c r="C102" s="53">
        <v>19340</v>
      </c>
      <c r="D102" s="53">
        <f t="shared" si="5"/>
        <v>1914660</v>
      </c>
      <c r="E102" s="53">
        <f t="shared" si="3"/>
        <v>1798621</v>
      </c>
      <c r="F102" s="54">
        <f t="shared" si="4"/>
        <v>13028.720499999998</v>
      </c>
    </row>
    <row r="103" spans="1:6">
      <c r="A103" s="52">
        <v>45992</v>
      </c>
      <c r="B103" s="53">
        <v>100</v>
      </c>
      <c r="C103" s="53">
        <v>19340</v>
      </c>
      <c r="D103" s="53">
        <f t="shared" si="5"/>
        <v>1934000</v>
      </c>
      <c r="E103" s="53">
        <f t="shared" si="3"/>
        <v>1779281</v>
      </c>
      <c r="F103" s="54">
        <f t="shared" si="4"/>
        <v>12890.117166666665</v>
      </c>
    </row>
    <row r="104" spans="1:6">
      <c r="A104" s="52">
        <v>46023</v>
      </c>
      <c r="B104" s="53">
        <v>101</v>
      </c>
      <c r="C104" s="53">
        <v>19340</v>
      </c>
      <c r="D104" s="53">
        <f t="shared" si="5"/>
        <v>1953340</v>
      </c>
      <c r="E104" s="53">
        <f t="shared" si="3"/>
        <v>1759941</v>
      </c>
      <c r="F104" s="54">
        <f t="shared" si="4"/>
        <v>12751.513833333333</v>
      </c>
    </row>
    <row r="105" spans="1:6">
      <c r="A105" s="52">
        <v>46054</v>
      </c>
      <c r="B105" s="53">
        <v>102</v>
      </c>
      <c r="C105" s="53">
        <v>19340</v>
      </c>
      <c r="D105" s="53">
        <f t="shared" si="5"/>
        <v>1972680</v>
      </c>
      <c r="E105" s="53">
        <f t="shared" si="3"/>
        <v>1740601</v>
      </c>
      <c r="F105" s="54">
        <f t="shared" si="4"/>
        <v>12612.910499999998</v>
      </c>
    </row>
    <row r="106" spans="1:6">
      <c r="A106" s="52">
        <v>46082</v>
      </c>
      <c r="B106" s="53">
        <v>103</v>
      </c>
      <c r="C106" s="53">
        <v>19340</v>
      </c>
      <c r="D106" s="53">
        <f t="shared" si="5"/>
        <v>1992020</v>
      </c>
      <c r="E106" s="53">
        <f t="shared" si="3"/>
        <v>1721261</v>
      </c>
      <c r="F106" s="54">
        <f t="shared" si="4"/>
        <v>12474.307166666666</v>
      </c>
    </row>
    <row r="107" spans="1:6">
      <c r="A107" s="52">
        <v>46113</v>
      </c>
      <c r="B107" s="53">
        <v>104</v>
      </c>
      <c r="C107" s="53">
        <v>19340</v>
      </c>
      <c r="D107" s="53">
        <f t="shared" si="5"/>
        <v>2011360</v>
      </c>
      <c r="E107" s="53">
        <f t="shared" si="3"/>
        <v>1701921</v>
      </c>
      <c r="F107" s="54">
        <f t="shared" si="4"/>
        <v>12335.703833333333</v>
      </c>
    </row>
    <row r="108" spans="1:6">
      <c r="A108" s="52">
        <v>46143</v>
      </c>
      <c r="B108" s="53">
        <v>105</v>
      </c>
      <c r="C108" s="53">
        <v>19340</v>
      </c>
      <c r="D108" s="53">
        <f t="shared" si="5"/>
        <v>2030700</v>
      </c>
      <c r="E108" s="53">
        <f t="shared" si="3"/>
        <v>1682581</v>
      </c>
      <c r="F108" s="54">
        <f t="shared" si="4"/>
        <v>12197.100499999999</v>
      </c>
    </row>
    <row r="109" spans="1:6">
      <c r="A109" s="52">
        <v>46174</v>
      </c>
      <c r="B109" s="53">
        <v>106</v>
      </c>
      <c r="C109" s="53">
        <v>19340</v>
      </c>
      <c r="D109" s="53">
        <f t="shared" si="5"/>
        <v>2050040</v>
      </c>
      <c r="E109" s="53">
        <f t="shared" si="3"/>
        <v>1663241</v>
      </c>
      <c r="F109" s="54">
        <f t="shared" si="4"/>
        <v>12058.497166666666</v>
      </c>
    </row>
    <row r="110" spans="1:6">
      <c r="A110" s="52">
        <v>46204</v>
      </c>
      <c r="B110" s="53">
        <v>107</v>
      </c>
      <c r="C110" s="53">
        <v>19340</v>
      </c>
      <c r="D110" s="53">
        <f t="shared" si="5"/>
        <v>2069380</v>
      </c>
      <c r="E110" s="53">
        <f t="shared" si="3"/>
        <v>1643901</v>
      </c>
      <c r="F110" s="54">
        <f t="shared" si="4"/>
        <v>11919.893833333334</v>
      </c>
    </row>
    <row r="111" spans="1:6">
      <c r="A111" s="52">
        <v>46235</v>
      </c>
      <c r="B111" s="53">
        <v>108</v>
      </c>
      <c r="C111" s="53">
        <v>19340</v>
      </c>
      <c r="D111" s="53">
        <f t="shared" si="5"/>
        <v>2088720</v>
      </c>
      <c r="E111" s="53">
        <f t="shared" si="3"/>
        <v>1624561</v>
      </c>
      <c r="F111" s="54">
        <f t="shared" si="4"/>
        <v>11781.290499999997</v>
      </c>
    </row>
    <row r="112" spans="1:6">
      <c r="A112" s="52">
        <v>46266</v>
      </c>
      <c r="B112" s="53">
        <v>109</v>
      </c>
      <c r="C112" s="53">
        <v>19340</v>
      </c>
      <c r="D112" s="53">
        <f t="shared" si="5"/>
        <v>2108060</v>
      </c>
      <c r="E112" s="53">
        <f t="shared" si="3"/>
        <v>1605221</v>
      </c>
      <c r="F112" s="54">
        <f t="shared" si="4"/>
        <v>11642.687166666665</v>
      </c>
    </row>
    <row r="113" spans="1:6">
      <c r="A113" s="52">
        <v>46296</v>
      </c>
      <c r="B113" s="53">
        <v>110</v>
      </c>
      <c r="C113" s="53">
        <v>19340</v>
      </c>
      <c r="D113" s="53">
        <f t="shared" si="5"/>
        <v>2127400</v>
      </c>
      <c r="E113" s="53">
        <f t="shared" si="3"/>
        <v>1585881</v>
      </c>
      <c r="F113" s="54">
        <f t="shared" si="4"/>
        <v>11504.083833333332</v>
      </c>
    </row>
    <row r="114" spans="1:6">
      <c r="A114" s="52">
        <v>46327</v>
      </c>
      <c r="B114" s="53">
        <v>111</v>
      </c>
      <c r="C114" s="53">
        <v>19340</v>
      </c>
      <c r="D114" s="53">
        <f t="shared" si="5"/>
        <v>2146740</v>
      </c>
      <c r="E114" s="53">
        <f t="shared" si="3"/>
        <v>1566541</v>
      </c>
      <c r="F114" s="54">
        <f t="shared" si="4"/>
        <v>11365.4805</v>
      </c>
    </row>
    <row r="115" spans="1:6">
      <c r="A115" s="52">
        <v>46357</v>
      </c>
      <c r="B115" s="53">
        <v>112</v>
      </c>
      <c r="C115" s="53">
        <v>19340</v>
      </c>
      <c r="D115" s="53">
        <f t="shared" si="5"/>
        <v>2166080</v>
      </c>
      <c r="E115" s="53">
        <f t="shared" si="3"/>
        <v>1547201</v>
      </c>
      <c r="F115" s="54">
        <f t="shared" si="4"/>
        <v>11226.877166666665</v>
      </c>
    </row>
    <row r="116" spans="1:6">
      <c r="A116" s="52">
        <v>46388</v>
      </c>
      <c r="B116" s="53">
        <v>113</v>
      </c>
      <c r="C116" s="53">
        <v>19340</v>
      </c>
      <c r="D116" s="53">
        <f t="shared" si="5"/>
        <v>2185420</v>
      </c>
      <c r="E116" s="53">
        <f t="shared" si="3"/>
        <v>1527861</v>
      </c>
      <c r="F116" s="54">
        <f t="shared" si="4"/>
        <v>11088.273833333333</v>
      </c>
    </row>
    <row r="117" spans="1:6">
      <c r="A117" s="52">
        <v>46419</v>
      </c>
      <c r="B117" s="53">
        <v>114</v>
      </c>
      <c r="C117" s="53">
        <v>19340</v>
      </c>
      <c r="D117" s="53">
        <f t="shared" si="5"/>
        <v>2204760</v>
      </c>
      <c r="E117" s="53">
        <f t="shared" si="3"/>
        <v>1508521</v>
      </c>
      <c r="F117" s="54">
        <f t="shared" si="4"/>
        <v>10949.6705</v>
      </c>
    </row>
    <row r="118" spans="1:6">
      <c r="A118" s="52">
        <v>46447</v>
      </c>
      <c r="B118" s="53">
        <v>115</v>
      </c>
      <c r="C118" s="53">
        <v>19340</v>
      </c>
      <c r="D118" s="53">
        <f t="shared" si="5"/>
        <v>2224100</v>
      </c>
      <c r="E118" s="53">
        <f t="shared" si="3"/>
        <v>1489181</v>
      </c>
      <c r="F118" s="54">
        <f t="shared" si="4"/>
        <v>10811.067166666666</v>
      </c>
    </row>
    <row r="119" spans="1:6">
      <c r="A119" s="52">
        <v>46478</v>
      </c>
      <c r="B119" s="53">
        <v>116</v>
      </c>
      <c r="C119" s="53">
        <v>19340</v>
      </c>
      <c r="D119" s="53">
        <f t="shared" si="5"/>
        <v>2243440</v>
      </c>
      <c r="E119" s="53">
        <f t="shared" si="3"/>
        <v>1469841</v>
      </c>
      <c r="F119" s="54">
        <f t="shared" si="4"/>
        <v>10672.463833333333</v>
      </c>
    </row>
    <row r="120" spans="1:6">
      <c r="A120" s="52">
        <v>46508</v>
      </c>
      <c r="B120" s="53">
        <v>117</v>
      </c>
      <c r="C120" s="53">
        <v>19340</v>
      </c>
      <c r="D120" s="53">
        <f t="shared" si="5"/>
        <v>2262780</v>
      </c>
      <c r="E120" s="53">
        <f t="shared" si="3"/>
        <v>1450501</v>
      </c>
      <c r="F120" s="54">
        <f t="shared" si="4"/>
        <v>10533.860499999999</v>
      </c>
    </row>
    <row r="121" spans="1:6">
      <c r="A121" s="52">
        <v>46539</v>
      </c>
      <c r="B121" s="53">
        <v>118</v>
      </c>
      <c r="C121" s="53">
        <v>19340</v>
      </c>
      <c r="D121" s="53">
        <f t="shared" si="5"/>
        <v>2282120</v>
      </c>
      <c r="E121" s="53">
        <f t="shared" si="3"/>
        <v>1431161</v>
      </c>
      <c r="F121" s="54">
        <f t="shared" si="4"/>
        <v>10395.257166666666</v>
      </c>
    </row>
    <row r="122" spans="1:6">
      <c r="A122" s="52">
        <v>46569</v>
      </c>
      <c r="B122" s="53">
        <v>119</v>
      </c>
      <c r="C122" s="53">
        <v>19340</v>
      </c>
      <c r="D122" s="53">
        <f t="shared" si="5"/>
        <v>2301460</v>
      </c>
      <c r="E122" s="53">
        <f t="shared" si="3"/>
        <v>1411821</v>
      </c>
      <c r="F122" s="54">
        <f t="shared" si="4"/>
        <v>10256.653833333332</v>
      </c>
    </row>
    <row r="123" spans="1:6">
      <c r="A123" s="52">
        <v>46600</v>
      </c>
      <c r="B123" s="53">
        <v>120</v>
      </c>
      <c r="C123" s="53">
        <v>19340</v>
      </c>
      <c r="D123" s="53">
        <f t="shared" si="5"/>
        <v>2320800</v>
      </c>
      <c r="E123" s="53">
        <f t="shared" si="3"/>
        <v>1392481</v>
      </c>
      <c r="F123" s="54">
        <f t="shared" si="4"/>
        <v>10118.050499999999</v>
      </c>
    </row>
    <row r="124" spans="1:6">
      <c r="A124" s="52">
        <v>46631</v>
      </c>
      <c r="B124" s="53">
        <v>121</v>
      </c>
      <c r="C124" s="53">
        <v>19340</v>
      </c>
      <c r="D124" s="53">
        <f t="shared" si="5"/>
        <v>2340140</v>
      </c>
      <c r="E124" s="53">
        <f t="shared" si="3"/>
        <v>1373141</v>
      </c>
      <c r="F124" s="54">
        <f t="shared" si="4"/>
        <v>9979.4471666666668</v>
      </c>
    </row>
    <row r="125" spans="1:6">
      <c r="A125" s="52">
        <v>46661</v>
      </c>
      <c r="B125" s="53">
        <v>122</v>
      </c>
      <c r="C125" s="53">
        <v>19340</v>
      </c>
      <c r="D125" s="53">
        <f t="shared" si="5"/>
        <v>2359480</v>
      </c>
      <c r="E125" s="53">
        <f t="shared" si="3"/>
        <v>1353801</v>
      </c>
      <c r="F125" s="54">
        <f t="shared" si="4"/>
        <v>9840.8438333333324</v>
      </c>
    </row>
    <row r="126" spans="1:6">
      <c r="A126" s="52">
        <v>46692</v>
      </c>
      <c r="B126" s="53">
        <v>123</v>
      </c>
      <c r="C126" s="53">
        <v>19340</v>
      </c>
      <c r="D126" s="53">
        <f t="shared" si="5"/>
        <v>2378820</v>
      </c>
      <c r="E126" s="53">
        <f t="shared" si="3"/>
        <v>1334461</v>
      </c>
      <c r="F126" s="54">
        <f t="shared" si="4"/>
        <v>9702.2404999999981</v>
      </c>
    </row>
    <row r="127" spans="1:6">
      <c r="A127" s="52">
        <v>46722</v>
      </c>
      <c r="B127" s="53">
        <v>124</v>
      </c>
      <c r="C127" s="53">
        <v>19340</v>
      </c>
      <c r="D127" s="53">
        <f t="shared" si="5"/>
        <v>2398160</v>
      </c>
      <c r="E127" s="53">
        <f t="shared" si="3"/>
        <v>1315121</v>
      </c>
      <c r="F127" s="54">
        <f t="shared" si="4"/>
        <v>9563.6371666666655</v>
      </c>
    </row>
    <row r="128" spans="1:6">
      <c r="A128" s="52">
        <v>46753</v>
      </c>
      <c r="B128" s="53">
        <v>125</v>
      </c>
      <c r="C128" s="53">
        <v>19340</v>
      </c>
      <c r="D128" s="53">
        <f t="shared" si="5"/>
        <v>2417500</v>
      </c>
      <c r="E128" s="53">
        <f t="shared" si="3"/>
        <v>1295781</v>
      </c>
      <c r="F128" s="54">
        <f t="shared" si="4"/>
        <v>9425.033833333333</v>
      </c>
    </row>
    <row r="129" spans="1:7">
      <c r="A129" s="52">
        <v>46784</v>
      </c>
      <c r="B129" s="53">
        <v>126</v>
      </c>
      <c r="C129" s="53">
        <v>19340</v>
      </c>
      <c r="D129" s="53">
        <f t="shared" si="5"/>
        <v>2436840</v>
      </c>
      <c r="E129" s="53">
        <f t="shared" si="3"/>
        <v>1276441</v>
      </c>
      <c r="F129" s="54">
        <f t="shared" si="4"/>
        <v>9286.4305000000004</v>
      </c>
    </row>
    <row r="130" spans="1:7">
      <c r="A130" s="52">
        <v>46813</v>
      </c>
      <c r="B130" s="53">
        <v>127</v>
      </c>
      <c r="C130" s="53">
        <v>19340</v>
      </c>
      <c r="D130" s="53">
        <f t="shared" si="5"/>
        <v>2456180</v>
      </c>
      <c r="E130" s="53">
        <f t="shared" si="3"/>
        <v>1257101</v>
      </c>
      <c r="F130" s="54">
        <f t="shared" si="4"/>
        <v>9147.827166666666</v>
      </c>
    </row>
    <row r="131" spans="1:7">
      <c r="A131" s="52">
        <v>46844</v>
      </c>
      <c r="B131" s="53">
        <v>128</v>
      </c>
      <c r="C131" s="53">
        <v>19340</v>
      </c>
      <c r="D131" s="53">
        <f t="shared" si="5"/>
        <v>2475520</v>
      </c>
      <c r="E131" s="53">
        <f t="shared" si="3"/>
        <v>1237761</v>
      </c>
      <c r="F131" s="54">
        <f t="shared" si="4"/>
        <v>9009.2238333333316</v>
      </c>
    </row>
    <row r="132" spans="1:7">
      <c r="A132" s="52">
        <v>46874</v>
      </c>
      <c r="B132" s="53">
        <v>129</v>
      </c>
      <c r="C132" s="53">
        <v>19340</v>
      </c>
      <c r="D132" s="53">
        <f t="shared" si="5"/>
        <v>2494860</v>
      </c>
      <c r="E132" s="53">
        <f t="shared" si="3"/>
        <v>1218421</v>
      </c>
      <c r="F132" s="54">
        <f t="shared" si="4"/>
        <v>8870.6204999999991</v>
      </c>
    </row>
    <row r="133" spans="1:7">
      <c r="A133" s="52">
        <v>46905</v>
      </c>
      <c r="B133" s="53">
        <v>130</v>
      </c>
      <c r="C133" s="53">
        <v>19340</v>
      </c>
      <c r="D133" s="53">
        <f t="shared" si="5"/>
        <v>2514200</v>
      </c>
      <c r="E133" s="53">
        <f t="shared" si="3"/>
        <v>1199081</v>
      </c>
      <c r="F133" s="54">
        <f t="shared" si="4"/>
        <v>8732.0171666666665</v>
      </c>
    </row>
    <row r="134" spans="1:7">
      <c r="A134" s="52">
        <v>46935</v>
      </c>
      <c r="B134" s="53">
        <v>131</v>
      </c>
      <c r="C134" s="53">
        <v>19340</v>
      </c>
      <c r="D134" s="53">
        <f t="shared" si="5"/>
        <v>2533540</v>
      </c>
      <c r="E134" s="53">
        <f t="shared" ref="E134:E139" si="6">+E133-C134</f>
        <v>1179741</v>
      </c>
      <c r="F134" s="54">
        <f t="shared" ref="F134:F140" si="7">+E133*$F$2/12</f>
        <v>8593.4138333333321</v>
      </c>
    </row>
    <row r="135" spans="1:7">
      <c r="A135" s="52">
        <v>46966</v>
      </c>
      <c r="B135" s="53">
        <v>132</v>
      </c>
      <c r="C135" s="53">
        <v>19340</v>
      </c>
      <c r="D135" s="53">
        <f t="shared" ref="D135:D198" si="8">+D134+C135</f>
        <v>2552880</v>
      </c>
      <c r="E135" s="53">
        <f t="shared" si="6"/>
        <v>1160401</v>
      </c>
      <c r="F135" s="54">
        <f t="shared" si="7"/>
        <v>8454.8104999999996</v>
      </c>
    </row>
    <row r="136" spans="1:7">
      <c r="A136" s="52">
        <v>46997</v>
      </c>
      <c r="B136" s="53">
        <v>133</v>
      </c>
      <c r="C136" s="53">
        <v>19340</v>
      </c>
      <c r="D136" s="53">
        <f t="shared" si="8"/>
        <v>2572220</v>
      </c>
      <c r="E136" s="53">
        <f t="shared" si="6"/>
        <v>1141061</v>
      </c>
      <c r="F136" s="54">
        <f t="shared" si="7"/>
        <v>8316.2071666666652</v>
      </c>
    </row>
    <row r="137" spans="1:7">
      <c r="A137" s="52">
        <v>47027</v>
      </c>
      <c r="B137" s="53">
        <v>134</v>
      </c>
      <c r="C137" s="53">
        <v>19340</v>
      </c>
      <c r="D137" s="53">
        <f t="shared" si="8"/>
        <v>2591560</v>
      </c>
      <c r="E137" s="53">
        <f t="shared" si="6"/>
        <v>1121721</v>
      </c>
      <c r="F137" s="54">
        <f t="shared" si="7"/>
        <v>8177.6038333333336</v>
      </c>
    </row>
    <row r="138" spans="1:7">
      <c r="A138" s="52">
        <v>47058</v>
      </c>
      <c r="B138" s="53">
        <v>135</v>
      </c>
      <c r="C138" s="53">
        <v>19340</v>
      </c>
      <c r="D138" s="53">
        <f t="shared" si="8"/>
        <v>2610900</v>
      </c>
      <c r="E138" s="53">
        <f t="shared" si="6"/>
        <v>1102381</v>
      </c>
      <c r="F138" s="54">
        <f t="shared" si="7"/>
        <v>8039.0004999999992</v>
      </c>
    </row>
    <row r="139" spans="1:7">
      <c r="A139" s="52">
        <v>47088</v>
      </c>
      <c r="B139" s="53">
        <v>136</v>
      </c>
      <c r="C139" s="53">
        <v>19340</v>
      </c>
      <c r="D139" s="53">
        <f t="shared" si="8"/>
        <v>2630240</v>
      </c>
      <c r="E139" s="53">
        <f t="shared" si="6"/>
        <v>1083041</v>
      </c>
      <c r="F139" s="54">
        <f t="shared" si="7"/>
        <v>7900.3971666666657</v>
      </c>
    </row>
    <row r="140" spans="1:7">
      <c r="A140" s="52">
        <v>47119</v>
      </c>
      <c r="B140" s="53">
        <v>137</v>
      </c>
      <c r="C140" s="53">
        <v>19340</v>
      </c>
      <c r="D140" s="53">
        <f t="shared" si="8"/>
        <v>2649580</v>
      </c>
      <c r="E140" s="53">
        <f>+E139-C140</f>
        <v>1063701</v>
      </c>
      <c r="F140" s="54">
        <f t="shared" si="7"/>
        <v>7761.7938333333332</v>
      </c>
      <c r="G140" s="11"/>
    </row>
    <row r="141" spans="1:7">
      <c r="A141" s="52">
        <v>47150</v>
      </c>
      <c r="B141" s="53">
        <v>138</v>
      </c>
      <c r="C141" s="53">
        <v>19340</v>
      </c>
      <c r="D141" s="53">
        <f t="shared" si="8"/>
        <v>2668920</v>
      </c>
      <c r="E141" s="53">
        <f t="shared" ref="E141:E204" si="9">+E140-C141</f>
        <v>1044361</v>
      </c>
      <c r="F141" s="54">
        <f>+E139*$F$2/12</f>
        <v>7761.7938333333332</v>
      </c>
    </row>
    <row r="142" spans="1:7">
      <c r="A142" s="52">
        <v>47178</v>
      </c>
      <c r="B142" s="53">
        <v>139</v>
      </c>
      <c r="C142" s="53">
        <v>19340</v>
      </c>
      <c r="D142" s="53">
        <f t="shared" si="8"/>
        <v>2688260</v>
      </c>
      <c r="E142" s="53">
        <f t="shared" si="9"/>
        <v>1025021</v>
      </c>
      <c r="F142" s="54">
        <f t="shared" ref="F142:F205" si="10">+E141*$F$2/12</f>
        <v>7484.5871666666653</v>
      </c>
    </row>
    <row r="143" spans="1:7">
      <c r="A143" s="52">
        <v>47209</v>
      </c>
      <c r="B143" s="53">
        <v>140</v>
      </c>
      <c r="C143" s="53">
        <v>19340</v>
      </c>
      <c r="D143" s="53">
        <f t="shared" si="8"/>
        <v>2707600</v>
      </c>
      <c r="E143" s="53">
        <f t="shared" si="9"/>
        <v>1005681</v>
      </c>
      <c r="F143" s="54">
        <f t="shared" si="10"/>
        <v>7345.9838333333328</v>
      </c>
    </row>
    <row r="144" spans="1:7">
      <c r="A144" s="52">
        <v>47239</v>
      </c>
      <c r="B144" s="53">
        <v>141</v>
      </c>
      <c r="C144" s="53">
        <v>19340</v>
      </c>
      <c r="D144" s="53">
        <f t="shared" si="8"/>
        <v>2726940</v>
      </c>
      <c r="E144" s="53">
        <f t="shared" si="9"/>
        <v>986341</v>
      </c>
      <c r="F144" s="54">
        <f t="shared" si="10"/>
        <v>7207.3804999999993</v>
      </c>
    </row>
    <row r="145" spans="1:6">
      <c r="A145" s="52">
        <v>47270</v>
      </c>
      <c r="B145" s="53">
        <v>142</v>
      </c>
      <c r="C145" s="53">
        <v>19340</v>
      </c>
      <c r="D145" s="53">
        <f t="shared" si="8"/>
        <v>2746280</v>
      </c>
      <c r="E145" s="53">
        <f t="shared" si="9"/>
        <v>967001</v>
      </c>
      <c r="F145" s="54">
        <f t="shared" si="10"/>
        <v>7068.7771666666658</v>
      </c>
    </row>
    <row r="146" spans="1:6">
      <c r="A146" s="52">
        <v>47300</v>
      </c>
      <c r="B146" s="53">
        <v>143</v>
      </c>
      <c r="C146" s="53">
        <v>19340</v>
      </c>
      <c r="D146" s="53">
        <f t="shared" si="8"/>
        <v>2765620</v>
      </c>
      <c r="E146" s="53">
        <f t="shared" si="9"/>
        <v>947661</v>
      </c>
      <c r="F146" s="54">
        <f t="shared" si="10"/>
        <v>6930.1738333333333</v>
      </c>
    </row>
    <row r="147" spans="1:6">
      <c r="A147" s="52">
        <v>47331</v>
      </c>
      <c r="B147" s="53">
        <v>144</v>
      </c>
      <c r="C147" s="53">
        <v>19340</v>
      </c>
      <c r="D147" s="53">
        <f t="shared" si="8"/>
        <v>2784960</v>
      </c>
      <c r="E147" s="53">
        <f t="shared" si="9"/>
        <v>928321</v>
      </c>
      <c r="F147" s="54">
        <f t="shared" si="10"/>
        <v>6791.5704999999989</v>
      </c>
    </row>
    <row r="148" spans="1:6">
      <c r="A148" s="52">
        <v>47362</v>
      </c>
      <c r="B148" s="53">
        <v>145</v>
      </c>
      <c r="C148" s="53">
        <v>19340</v>
      </c>
      <c r="D148" s="53">
        <f t="shared" si="8"/>
        <v>2804300</v>
      </c>
      <c r="E148" s="53">
        <f t="shared" si="9"/>
        <v>908981</v>
      </c>
      <c r="F148" s="54">
        <f t="shared" si="10"/>
        <v>6652.9671666666663</v>
      </c>
    </row>
    <row r="149" spans="1:6">
      <c r="A149" s="52">
        <v>47392</v>
      </c>
      <c r="B149" s="53">
        <v>146</v>
      </c>
      <c r="C149" s="53">
        <v>19340</v>
      </c>
      <c r="D149" s="53">
        <f t="shared" si="8"/>
        <v>2823640</v>
      </c>
      <c r="E149" s="53">
        <f t="shared" si="9"/>
        <v>889641</v>
      </c>
      <c r="F149" s="54">
        <f t="shared" si="10"/>
        <v>6514.3638333333329</v>
      </c>
    </row>
    <row r="150" spans="1:6">
      <c r="A150" s="52">
        <v>47423</v>
      </c>
      <c r="B150" s="53">
        <v>147</v>
      </c>
      <c r="C150" s="53">
        <v>19340</v>
      </c>
      <c r="D150" s="53">
        <f t="shared" si="8"/>
        <v>2842980</v>
      </c>
      <c r="E150" s="53">
        <f t="shared" si="9"/>
        <v>870301</v>
      </c>
      <c r="F150" s="54">
        <f t="shared" si="10"/>
        <v>6375.7604999999994</v>
      </c>
    </row>
    <row r="151" spans="1:6">
      <c r="A151" s="52">
        <v>47453</v>
      </c>
      <c r="B151" s="53">
        <v>148</v>
      </c>
      <c r="C151" s="53">
        <v>19340</v>
      </c>
      <c r="D151" s="53">
        <f t="shared" si="8"/>
        <v>2862320</v>
      </c>
      <c r="E151" s="53">
        <f t="shared" si="9"/>
        <v>850961</v>
      </c>
      <c r="F151" s="54">
        <f t="shared" si="10"/>
        <v>6237.1571666666669</v>
      </c>
    </row>
    <row r="152" spans="1:6">
      <c r="A152" s="52">
        <v>47484</v>
      </c>
      <c r="B152" s="53">
        <v>149</v>
      </c>
      <c r="C152" s="53">
        <v>19340</v>
      </c>
      <c r="D152" s="53">
        <f t="shared" si="8"/>
        <v>2881660</v>
      </c>
      <c r="E152" s="53">
        <f t="shared" si="9"/>
        <v>831621</v>
      </c>
      <c r="F152" s="54">
        <f t="shared" si="10"/>
        <v>6098.5538333333325</v>
      </c>
    </row>
    <row r="153" spans="1:6">
      <c r="A153" s="52">
        <v>47515</v>
      </c>
      <c r="B153" s="53">
        <v>150</v>
      </c>
      <c r="C153" s="53">
        <v>19340</v>
      </c>
      <c r="D153" s="53">
        <f t="shared" si="8"/>
        <v>2901000</v>
      </c>
      <c r="E153" s="53">
        <f t="shared" si="9"/>
        <v>812281</v>
      </c>
      <c r="F153" s="54">
        <f t="shared" si="10"/>
        <v>5959.950499999999</v>
      </c>
    </row>
    <row r="154" spans="1:6">
      <c r="A154" s="52">
        <v>47543</v>
      </c>
      <c r="B154" s="53">
        <v>151</v>
      </c>
      <c r="C154" s="53">
        <v>19340</v>
      </c>
      <c r="D154" s="53">
        <f t="shared" si="8"/>
        <v>2920340</v>
      </c>
      <c r="E154" s="53">
        <f t="shared" si="9"/>
        <v>792941</v>
      </c>
      <c r="F154" s="54">
        <f t="shared" si="10"/>
        <v>5821.3471666666665</v>
      </c>
    </row>
    <row r="155" spans="1:6">
      <c r="A155" s="52">
        <v>47574</v>
      </c>
      <c r="B155" s="53">
        <v>152</v>
      </c>
      <c r="C155" s="53">
        <v>19340</v>
      </c>
      <c r="D155" s="53">
        <f t="shared" si="8"/>
        <v>2939680</v>
      </c>
      <c r="E155" s="53">
        <f t="shared" si="9"/>
        <v>773601</v>
      </c>
      <c r="F155" s="54">
        <f t="shared" si="10"/>
        <v>5682.743833333333</v>
      </c>
    </row>
    <row r="156" spans="1:6">
      <c r="A156" s="52">
        <v>47604</v>
      </c>
      <c r="B156" s="53">
        <v>153</v>
      </c>
      <c r="C156" s="53">
        <v>19340</v>
      </c>
      <c r="D156" s="53">
        <f t="shared" si="8"/>
        <v>2959020</v>
      </c>
      <c r="E156" s="53">
        <f t="shared" si="9"/>
        <v>754261</v>
      </c>
      <c r="F156" s="54">
        <f t="shared" si="10"/>
        <v>5544.1405000000004</v>
      </c>
    </row>
    <row r="157" spans="1:6">
      <c r="A157" s="52">
        <v>47635</v>
      </c>
      <c r="B157" s="53">
        <v>154</v>
      </c>
      <c r="C157" s="53">
        <v>19340</v>
      </c>
      <c r="D157" s="53">
        <f t="shared" si="8"/>
        <v>2978360</v>
      </c>
      <c r="E157" s="53">
        <f t="shared" si="9"/>
        <v>734921</v>
      </c>
      <c r="F157" s="54">
        <f t="shared" si="10"/>
        <v>5405.5371666666661</v>
      </c>
    </row>
    <row r="158" spans="1:6">
      <c r="A158" s="52">
        <v>47665</v>
      </c>
      <c r="B158" s="53">
        <v>155</v>
      </c>
      <c r="C158" s="53">
        <v>19340</v>
      </c>
      <c r="D158" s="53">
        <f t="shared" si="8"/>
        <v>2997700</v>
      </c>
      <c r="E158" s="53">
        <f t="shared" si="9"/>
        <v>715581</v>
      </c>
      <c r="F158" s="54">
        <f t="shared" si="10"/>
        <v>5266.9338333333335</v>
      </c>
    </row>
    <row r="159" spans="1:6">
      <c r="A159" s="52">
        <v>47696</v>
      </c>
      <c r="B159" s="53">
        <v>156</v>
      </c>
      <c r="C159" s="53">
        <v>19340</v>
      </c>
      <c r="D159" s="53">
        <f t="shared" si="8"/>
        <v>3017040</v>
      </c>
      <c r="E159" s="53">
        <f t="shared" si="9"/>
        <v>696241</v>
      </c>
      <c r="F159" s="54">
        <f t="shared" si="10"/>
        <v>5128.3304999999991</v>
      </c>
    </row>
    <row r="160" spans="1:6">
      <c r="A160" s="52">
        <v>47727</v>
      </c>
      <c r="B160" s="53">
        <v>157</v>
      </c>
      <c r="C160" s="53">
        <v>19340</v>
      </c>
      <c r="D160" s="53">
        <f t="shared" si="8"/>
        <v>3036380</v>
      </c>
      <c r="E160" s="53">
        <f t="shared" si="9"/>
        <v>676901</v>
      </c>
      <c r="F160" s="54">
        <f t="shared" si="10"/>
        <v>4989.7271666666666</v>
      </c>
    </row>
    <row r="161" spans="1:6">
      <c r="A161" s="52">
        <v>47757</v>
      </c>
      <c r="B161" s="53">
        <v>158</v>
      </c>
      <c r="C161" s="53">
        <v>19340</v>
      </c>
      <c r="D161" s="53">
        <f t="shared" si="8"/>
        <v>3055720</v>
      </c>
      <c r="E161" s="53">
        <f t="shared" si="9"/>
        <v>657561</v>
      </c>
      <c r="F161" s="54">
        <f t="shared" si="10"/>
        <v>4851.1238333333331</v>
      </c>
    </row>
    <row r="162" spans="1:6">
      <c r="A162" s="52">
        <v>47788</v>
      </c>
      <c r="B162" s="53">
        <v>159</v>
      </c>
      <c r="C162" s="53">
        <v>19340</v>
      </c>
      <c r="D162" s="53">
        <f t="shared" si="8"/>
        <v>3075060</v>
      </c>
      <c r="E162" s="53">
        <f t="shared" si="9"/>
        <v>638221</v>
      </c>
      <c r="F162" s="54">
        <f t="shared" si="10"/>
        <v>4712.5204999999996</v>
      </c>
    </row>
    <row r="163" spans="1:6">
      <c r="A163" s="52">
        <v>47818</v>
      </c>
      <c r="B163" s="55">
        <v>160</v>
      </c>
      <c r="C163" s="53">
        <v>19340</v>
      </c>
      <c r="D163" s="55">
        <f t="shared" si="8"/>
        <v>3094400</v>
      </c>
      <c r="E163" s="55">
        <f t="shared" si="9"/>
        <v>618881</v>
      </c>
      <c r="F163" s="56">
        <f t="shared" si="10"/>
        <v>4573.9171666666662</v>
      </c>
    </row>
    <row r="164" spans="1:6">
      <c r="A164" s="52">
        <v>47849</v>
      </c>
      <c r="B164" s="53">
        <v>161</v>
      </c>
      <c r="C164" s="53">
        <v>19340</v>
      </c>
      <c r="D164" s="53">
        <f t="shared" si="8"/>
        <v>3113740</v>
      </c>
      <c r="E164" s="53">
        <f t="shared" si="9"/>
        <v>599541</v>
      </c>
      <c r="F164" s="54">
        <f t="shared" si="10"/>
        <v>4435.3138333333327</v>
      </c>
    </row>
    <row r="165" spans="1:6">
      <c r="A165" s="52">
        <v>47880</v>
      </c>
      <c r="B165" s="55">
        <v>162</v>
      </c>
      <c r="C165" s="53">
        <v>19340</v>
      </c>
      <c r="D165" s="55">
        <f t="shared" si="8"/>
        <v>3133080</v>
      </c>
      <c r="E165" s="55">
        <f t="shared" si="9"/>
        <v>580201</v>
      </c>
      <c r="F165" s="56">
        <f t="shared" si="10"/>
        <v>4296.7105000000001</v>
      </c>
    </row>
    <row r="166" spans="1:6">
      <c r="A166" s="52">
        <v>47908</v>
      </c>
      <c r="B166" s="53">
        <v>163</v>
      </c>
      <c r="C166" s="53">
        <v>19340</v>
      </c>
      <c r="D166" s="53">
        <f t="shared" si="8"/>
        <v>3152420</v>
      </c>
      <c r="E166" s="53">
        <f t="shared" si="9"/>
        <v>560861</v>
      </c>
      <c r="F166" s="54">
        <f t="shared" si="10"/>
        <v>4158.1071666666658</v>
      </c>
    </row>
    <row r="167" spans="1:6">
      <c r="A167" s="52">
        <v>47939</v>
      </c>
      <c r="B167" s="55">
        <v>164</v>
      </c>
      <c r="C167" s="53">
        <v>19340</v>
      </c>
      <c r="D167" s="55">
        <f t="shared" si="8"/>
        <v>3171760</v>
      </c>
      <c r="E167" s="55">
        <f t="shared" si="9"/>
        <v>541521</v>
      </c>
      <c r="F167" s="56">
        <f t="shared" si="10"/>
        <v>4019.5038333333328</v>
      </c>
    </row>
    <row r="168" spans="1:6">
      <c r="A168" s="52">
        <v>47969</v>
      </c>
      <c r="B168" s="53">
        <v>165</v>
      </c>
      <c r="C168" s="53">
        <v>19340</v>
      </c>
      <c r="D168" s="53">
        <f t="shared" si="8"/>
        <v>3191100</v>
      </c>
      <c r="E168" s="53">
        <f t="shared" si="9"/>
        <v>522181</v>
      </c>
      <c r="F168" s="54">
        <f t="shared" si="10"/>
        <v>3880.9004999999997</v>
      </c>
    </row>
    <row r="169" spans="1:6">
      <c r="A169" s="52">
        <v>48000</v>
      </c>
      <c r="B169" s="55">
        <v>166</v>
      </c>
      <c r="C169" s="53">
        <v>19340</v>
      </c>
      <c r="D169" s="55">
        <f t="shared" si="8"/>
        <v>3210440</v>
      </c>
      <c r="E169" s="55">
        <f t="shared" si="9"/>
        <v>502841</v>
      </c>
      <c r="F169" s="56">
        <f t="shared" si="10"/>
        <v>3742.2971666666667</v>
      </c>
    </row>
    <row r="170" spans="1:6">
      <c r="A170" s="52">
        <v>48030</v>
      </c>
      <c r="B170" s="53">
        <v>167</v>
      </c>
      <c r="C170" s="53">
        <v>19340</v>
      </c>
      <c r="D170" s="53">
        <f t="shared" si="8"/>
        <v>3229780</v>
      </c>
      <c r="E170" s="53">
        <f t="shared" si="9"/>
        <v>483501</v>
      </c>
      <c r="F170" s="54">
        <f t="shared" si="10"/>
        <v>3603.6938333333328</v>
      </c>
    </row>
    <row r="171" spans="1:6">
      <c r="A171" s="52">
        <v>48061</v>
      </c>
      <c r="B171" s="55">
        <v>168</v>
      </c>
      <c r="C171" s="53">
        <v>19340</v>
      </c>
      <c r="D171" s="55">
        <f t="shared" si="8"/>
        <v>3249120</v>
      </c>
      <c r="E171" s="55">
        <f t="shared" si="9"/>
        <v>464161</v>
      </c>
      <c r="F171" s="56">
        <f t="shared" si="10"/>
        <v>3465.0904999999998</v>
      </c>
    </row>
    <row r="172" spans="1:6">
      <c r="A172" s="52">
        <v>48092</v>
      </c>
      <c r="B172" s="53">
        <v>169</v>
      </c>
      <c r="C172" s="53">
        <v>19340</v>
      </c>
      <c r="D172" s="53">
        <f t="shared" si="8"/>
        <v>3268460</v>
      </c>
      <c r="E172" s="53">
        <f t="shared" si="9"/>
        <v>444821</v>
      </c>
      <c r="F172" s="54">
        <f t="shared" si="10"/>
        <v>3326.4871666666663</v>
      </c>
    </row>
    <row r="173" spans="1:6">
      <c r="A173" s="52">
        <v>48122</v>
      </c>
      <c r="B173" s="55">
        <v>170</v>
      </c>
      <c r="C173" s="53">
        <v>19340</v>
      </c>
      <c r="D173" s="55">
        <f t="shared" si="8"/>
        <v>3287800</v>
      </c>
      <c r="E173" s="55">
        <f t="shared" si="9"/>
        <v>425481</v>
      </c>
      <c r="F173" s="56">
        <f t="shared" si="10"/>
        <v>3187.8838333333333</v>
      </c>
    </row>
    <row r="174" spans="1:6">
      <c r="A174" s="52">
        <v>48153</v>
      </c>
      <c r="B174" s="53">
        <v>171</v>
      </c>
      <c r="C174" s="53">
        <v>19340</v>
      </c>
      <c r="D174" s="53">
        <f t="shared" si="8"/>
        <v>3307140</v>
      </c>
      <c r="E174" s="53">
        <f t="shared" si="9"/>
        <v>406141</v>
      </c>
      <c r="F174" s="54">
        <f t="shared" si="10"/>
        <v>3049.2804999999994</v>
      </c>
    </row>
    <row r="175" spans="1:6">
      <c r="A175" s="52">
        <v>48183</v>
      </c>
      <c r="B175" s="55">
        <v>172</v>
      </c>
      <c r="C175" s="53">
        <v>19340</v>
      </c>
      <c r="D175" s="55">
        <f t="shared" si="8"/>
        <v>3326480</v>
      </c>
      <c r="E175" s="55">
        <f t="shared" si="9"/>
        <v>386801</v>
      </c>
      <c r="F175" s="56">
        <f t="shared" si="10"/>
        <v>2910.6771666666664</v>
      </c>
    </row>
    <row r="176" spans="1:6">
      <c r="A176" s="52">
        <v>48214</v>
      </c>
      <c r="B176" s="53">
        <v>173</v>
      </c>
      <c r="C176" s="53">
        <v>19340</v>
      </c>
      <c r="D176" s="53">
        <f t="shared" si="8"/>
        <v>3345820</v>
      </c>
      <c r="E176" s="53">
        <f t="shared" si="9"/>
        <v>367461</v>
      </c>
      <c r="F176" s="54">
        <f t="shared" si="10"/>
        <v>2772.0738333333334</v>
      </c>
    </row>
    <row r="177" spans="1:6">
      <c r="A177" s="52">
        <v>48245</v>
      </c>
      <c r="B177" s="55">
        <v>174</v>
      </c>
      <c r="C177" s="53">
        <v>19340</v>
      </c>
      <c r="D177" s="55">
        <f t="shared" si="8"/>
        <v>3365160</v>
      </c>
      <c r="E177" s="55">
        <f t="shared" si="9"/>
        <v>348121</v>
      </c>
      <c r="F177" s="56">
        <f t="shared" si="10"/>
        <v>2633.4704999999999</v>
      </c>
    </row>
    <row r="178" spans="1:6">
      <c r="A178" s="52">
        <v>48274</v>
      </c>
      <c r="B178" s="53">
        <v>175</v>
      </c>
      <c r="C178" s="53">
        <v>19340</v>
      </c>
      <c r="D178" s="53">
        <f t="shared" si="8"/>
        <v>3384500</v>
      </c>
      <c r="E178" s="53">
        <f t="shared" si="9"/>
        <v>328781</v>
      </c>
      <c r="F178" s="54">
        <f t="shared" si="10"/>
        <v>2494.8671666666664</v>
      </c>
    </row>
    <row r="179" spans="1:6">
      <c r="A179" s="52">
        <v>48305</v>
      </c>
      <c r="B179" s="55">
        <v>176</v>
      </c>
      <c r="C179" s="53">
        <v>19340</v>
      </c>
      <c r="D179" s="55">
        <f t="shared" si="8"/>
        <v>3403840</v>
      </c>
      <c r="E179" s="55">
        <f t="shared" si="9"/>
        <v>309441</v>
      </c>
      <c r="F179" s="56">
        <f t="shared" si="10"/>
        <v>2356.263833333333</v>
      </c>
    </row>
    <row r="180" spans="1:6">
      <c r="A180" s="52">
        <v>48335</v>
      </c>
      <c r="B180" s="53">
        <v>177</v>
      </c>
      <c r="C180" s="53">
        <v>19340</v>
      </c>
      <c r="D180" s="53">
        <f t="shared" si="8"/>
        <v>3423180</v>
      </c>
      <c r="E180" s="53">
        <f t="shared" si="9"/>
        <v>290101</v>
      </c>
      <c r="F180" s="54">
        <f t="shared" si="10"/>
        <v>2217.6605</v>
      </c>
    </row>
    <row r="181" spans="1:6">
      <c r="A181" s="52">
        <v>48366</v>
      </c>
      <c r="B181" s="55">
        <v>178</v>
      </c>
      <c r="C181" s="53">
        <v>19340</v>
      </c>
      <c r="D181" s="55">
        <f t="shared" si="8"/>
        <v>3442520</v>
      </c>
      <c r="E181" s="55">
        <f t="shared" si="9"/>
        <v>270761</v>
      </c>
      <c r="F181" s="56">
        <f t="shared" si="10"/>
        <v>2079.0571666666665</v>
      </c>
    </row>
    <row r="182" spans="1:6">
      <c r="A182" s="52">
        <v>48396</v>
      </c>
      <c r="B182" s="53">
        <v>179</v>
      </c>
      <c r="C182" s="53">
        <v>19340</v>
      </c>
      <c r="D182" s="53">
        <f t="shared" si="8"/>
        <v>3461860</v>
      </c>
      <c r="E182" s="53">
        <f t="shared" si="9"/>
        <v>251421</v>
      </c>
      <c r="F182" s="54">
        <f t="shared" si="10"/>
        <v>1940.4538333333333</v>
      </c>
    </row>
    <row r="183" spans="1:6">
      <c r="A183" s="52">
        <v>48427</v>
      </c>
      <c r="B183" s="55">
        <v>180</v>
      </c>
      <c r="C183" s="53">
        <v>19340</v>
      </c>
      <c r="D183" s="55">
        <f t="shared" si="8"/>
        <v>3481200</v>
      </c>
      <c r="E183" s="55">
        <f t="shared" si="9"/>
        <v>232081</v>
      </c>
      <c r="F183" s="56">
        <f t="shared" si="10"/>
        <v>1801.8504999999998</v>
      </c>
    </row>
    <row r="184" spans="1:6">
      <c r="A184" s="52">
        <v>48458</v>
      </c>
      <c r="B184" s="53">
        <v>181</v>
      </c>
      <c r="C184" s="53">
        <v>19340</v>
      </c>
      <c r="D184" s="53">
        <f t="shared" si="8"/>
        <v>3500540</v>
      </c>
      <c r="E184" s="53">
        <f t="shared" si="9"/>
        <v>212741</v>
      </c>
      <c r="F184" s="54">
        <f t="shared" si="10"/>
        <v>1663.2471666666663</v>
      </c>
    </row>
    <row r="185" spans="1:6">
      <c r="A185" s="52">
        <v>48488</v>
      </c>
      <c r="B185" s="55">
        <v>182</v>
      </c>
      <c r="C185" s="53">
        <v>19340</v>
      </c>
      <c r="D185" s="55">
        <f t="shared" si="8"/>
        <v>3519880</v>
      </c>
      <c r="E185" s="55">
        <f t="shared" si="9"/>
        <v>193401</v>
      </c>
      <c r="F185" s="56">
        <f t="shared" si="10"/>
        <v>1524.6438333333333</v>
      </c>
    </row>
    <row r="186" spans="1:6">
      <c r="A186" s="52">
        <v>48519</v>
      </c>
      <c r="B186" s="53">
        <v>183</v>
      </c>
      <c r="C186" s="53">
        <v>19340</v>
      </c>
      <c r="D186" s="53">
        <f t="shared" si="8"/>
        <v>3539220</v>
      </c>
      <c r="E186" s="53">
        <f t="shared" si="9"/>
        <v>174061</v>
      </c>
      <c r="F186" s="54">
        <f t="shared" si="10"/>
        <v>1386.0404999999998</v>
      </c>
    </row>
    <row r="187" spans="1:6">
      <c r="A187" s="52">
        <v>48549</v>
      </c>
      <c r="B187" s="55">
        <v>184</v>
      </c>
      <c r="C187" s="53">
        <v>19340</v>
      </c>
      <c r="D187" s="55">
        <f t="shared" si="8"/>
        <v>3558560</v>
      </c>
      <c r="E187" s="55">
        <f t="shared" si="9"/>
        <v>154721</v>
      </c>
      <c r="F187" s="56">
        <f t="shared" si="10"/>
        <v>1247.4371666666666</v>
      </c>
    </row>
    <row r="188" spans="1:6">
      <c r="A188" s="52">
        <v>48580</v>
      </c>
      <c r="B188" s="53">
        <v>185</v>
      </c>
      <c r="C188" s="53">
        <v>19340</v>
      </c>
      <c r="D188" s="53">
        <f t="shared" si="8"/>
        <v>3577900</v>
      </c>
      <c r="E188" s="53">
        <f t="shared" si="9"/>
        <v>135381</v>
      </c>
      <c r="F188" s="54">
        <f t="shared" si="10"/>
        <v>1108.8338333333334</v>
      </c>
    </row>
    <row r="189" spans="1:6">
      <c r="A189" s="52">
        <v>48611</v>
      </c>
      <c r="B189" s="55">
        <v>186</v>
      </c>
      <c r="C189" s="53">
        <v>19340</v>
      </c>
      <c r="D189" s="55">
        <f t="shared" si="8"/>
        <v>3597240</v>
      </c>
      <c r="E189" s="55">
        <f t="shared" si="9"/>
        <v>116041</v>
      </c>
      <c r="F189" s="56">
        <f t="shared" si="10"/>
        <v>970.23050000000001</v>
      </c>
    </row>
    <row r="190" spans="1:6">
      <c r="A190" s="52">
        <v>48639</v>
      </c>
      <c r="B190" s="53">
        <v>187</v>
      </c>
      <c r="C190" s="53">
        <v>19340</v>
      </c>
      <c r="D190" s="53">
        <f t="shared" si="8"/>
        <v>3616580</v>
      </c>
      <c r="E190" s="53">
        <f t="shared" si="9"/>
        <v>96701</v>
      </c>
      <c r="F190" s="54">
        <f t="shared" si="10"/>
        <v>831.62716666666665</v>
      </c>
    </row>
    <row r="191" spans="1:6">
      <c r="A191" s="52">
        <v>48670</v>
      </c>
      <c r="B191" s="55">
        <v>188</v>
      </c>
      <c r="C191" s="53">
        <v>19340</v>
      </c>
      <c r="D191" s="55">
        <f t="shared" si="8"/>
        <v>3635920</v>
      </c>
      <c r="E191" s="55">
        <f t="shared" si="9"/>
        <v>77361</v>
      </c>
      <c r="F191" s="56">
        <f t="shared" si="10"/>
        <v>693.0238333333333</v>
      </c>
    </row>
    <row r="192" spans="1:6">
      <c r="A192" s="52">
        <v>48700</v>
      </c>
      <c r="B192" s="53">
        <v>189</v>
      </c>
      <c r="C192" s="53">
        <v>19340</v>
      </c>
      <c r="D192" s="53">
        <f t="shared" si="8"/>
        <v>3655260</v>
      </c>
      <c r="E192" s="53">
        <f t="shared" si="9"/>
        <v>58021</v>
      </c>
      <c r="F192" s="54">
        <f t="shared" si="10"/>
        <v>554.42049999999995</v>
      </c>
    </row>
    <row r="193" spans="1:6">
      <c r="A193" s="52">
        <v>48731</v>
      </c>
      <c r="B193" s="55">
        <v>190</v>
      </c>
      <c r="C193" s="53">
        <v>19340</v>
      </c>
      <c r="D193" s="55">
        <f t="shared" si="8"/>
        <v>3674600</v>
      </c>
      <c r="E193" s="55">
        <f t="shared" si="9"/>
        <v>38681</v>
      </c>
      <c r="F193" s="56">
        <f t="shared" si="10"/>
        <v>415.81716666666665</v>
      </c>
    </row>
    <row r="194" spans="1:6">
      <c r="A194" s="52">
        <v>48761</v>
      </c>
      <c r="B194" s="53">
        <v>191</v>
      </c>
      <c r="C194" s="53">
        <v>19340</v>
      </c>
      <c r="D194" s="53">
        <f t="shared" si="8"/>
        <v>3693940</v>
      </c>
      <c r="E194" s="53">
        <f t="shared" si="9"/>
        <v>19341</v>
      </c>
      <c r="F194" s="54">
        <f t="shared" si="10"/>
        <v>277.2138333333333</v>
      </c>
    </row>
    <row r="195" spans="1:6">
      <c r="A195" s="52">
        <v>48792</v>
      </c>
      <c r="B195" s="55">
        <v>192</v>
      </c>
      <c r="C195" s="53">
        <v>19340</v>
      </c>
      <c r="D195" s="55">
        <f t="shared" si="8"/>
        <v>3713280</v>
      </c>
      <c r="E195" s="55">
        <f t="shared" si="9"/>
        <v>1</v>
      </c>
      <c r="F195" s="56">
        <f t="shared" si="10"/>
        <v>138.61049999999997</v>
      </c>
    </row>
    <row r="196" spans="1:6">
      <c r="A196" s="52">
        <v>48823</v>
      </c>
      <c r="B196" s="53">
        <v>193</v>
      </c>
      <c r="C196" s="53">
        <v>19340</v>
      </c>
      <c r="D196" s="53">
        <f t="shared" si="8"/>
        <v>3732620</v>
      </c>
      <c r="E196" s="53">
        <f t="shared" si="9"/>
        <v>-19339</v>
      </c>
      <c r="F196" s="54">
        <f t="shared" si="10"/>
        <v>7.1666666666666658E-3</v>
      </c>
    </row>
    <row r="197" spans="1:6">
      <c r="A197" s="52">
        <v>48853</v>
      </c>
      <c r="B197" s="55">
        <v>194</v>
      </c>
      <c r="C197" s="53">
        <v>19340</v>
      </c>
      <c r="D197" s="55">
        <f t="shared" si="8"/>
        <v>3751960</v>
      </c>
      <c r="E197" s="55">
        <f t="shared" si="9"/>
        <v>-38679</v>
      </c>
      <c r="F197" s="56">
        <f t="shared" si="10"/>
        <v>-138.59616666666665</v>
      </c>
    </row>
    <row r="198" spans="1:6">
      <c r="A198" s="52">
        <v>48884</v>
      </c>
      <c r="B198" s="53">
        <v>195</v>
      </c>
      <c r="C198" s="53">
        <v>19340</v>
      </c>
      <c r="D198" s="53">
        <f t="shared" si="8"/>
        <v>3771300</v>
      </c>
      <c r="E198" s="53">
        <f t="shared" si="9"/>
        <v>-58019</v>
      </c>
      <c r="F198" s="54">
        <f t="shared" si="10"/>
        <v>-277.1995</v>
      </c>
    </row>
    <row r="199" spans="1:6">
      <c r="A199" s="52">
        <v>48914</v>
      </c>
      <c r="B199" s="55">
        <v>196</v>
      </c>
      <c r="C199" s="53">
        <v>19340</v>
      </c>
      <c r="D199" s="55">
        <f t="shared" ref="D199:D262" si="11">+D198+C199</f>
        <v>3790640</v>
      </c>
      <c r="E199" s="55">
        <f t="shared" si="9"/>
        <v>-77359</v>
      </c>
      <c r="F199" s="56">
        <f t="shared" si="10"/>
        <v>-415.80283333333335</v>
      </c>
    </row>
    <row r="200" spans="1:6">
      <c r="A200" s="52">
        <v>48945</v>
      </c>
      <c r="B200" s="53">
        <v>197</v>
      </c>
      <c r="C200" s="53">
        <v>19340</v>
      </c>
      <c r="D200" s="53">
        <f t="shared" si="11"/>
        <v>3809980</v>
      </c>
      <c r="E200" s="53">
        <f t="shared" si="9"/>
        <v>-96699</v>
      </c>
      <c r="F200" s="54">
        <f t="shared" si="10"/>
        <v>-554.40616666666665</v>
      </c>
    </row>
    <row r="201" spans="1:6">
      <c r="A201" s="52">
        <v>48976</v>
      </c>
      <c r="B201" s="55">
        <v>198</v>
      </c>
      <c r="C201" s="53">
        <v>19340</v>
      </c>
      <c r="D201" s="55">
        <f t="shared" si="11"/>
        <v>3829320</v>
      </c>
      <c r="E201" s="55">
        <f t="shared" si="9"/>
        <v>-116039</v>
      </c>
      <c r="F201" s="56">
        <f t="shared" si="10"/>
        <v>-693.0095</v>
      </c>
    </row>
    <row r="202" spans="1:6">
      <c r="A202" s="52">
        <v>49004</v>
      </c>
      <c r="B202" s="53">
        <v>199</v>
      </c>
      <c r="C202" s="53">
        <v>19340</v>
      </c>
      <c r="D202" s="53">
        <f t="shared" si="11"/>
        <v>3848660</v>
      </c>
      <c r="E202" s="53">
        <f t="shared" si="9"/>
        <v>-135379</v>
      </c>
      <c r="F202" s="54">
        <f t="shared" si="10"/>
        <v>-831.61283333333324</v>
      </c>
    </row>
    <row r="203" spans="1:6">
      <c r="A203" s="52">
        <v>49035</v>
      </c>
      <c r="B203" s="55">
        <v>200</v>
      </c>
      <c r="C203" s="53">
        <v>19340</v>
      </c>
      <c r="D203" s="55">
        <f t="shared" si="11"/>
        <v>3868000</v>
      </c>
      <c r="E203" s="55">
        <f t="shared" si="9"/>
        <v>-154719</v>
      </c>
      <c r="F203" s="56">
        <f t="shared" si="10"/>
        <v>-970.2161666666666</v>
      </c>
    </row>
    <row r="204" spans="1:6">
      <c r="A204" s="52">
        <v>49065</v>
      </c>
      <c r="B204" s="53">
        <v>201</v>
      </c>
      <c r="C204" s="53">
        <v>19340</v>
      </c>
      <c r="D204" s="53">
        <f t="shared" si="11"/>
        <v>3887340</v>
      </c>
      <c r="E204" s="53">
        <f t="shared" si="9"/>
        <v>-174059</v>
      </c>
      <c r="F204" s="54">
        <f t="shared" si="10"/>
        <v>-1108.8194999999998</v>
      </c>
    </row>
    <row r="205" spans="1:6">
      <c r="A205" s="52">
        <v>49096</v>
      </c>
      <c r="B205" s="55">
        <v>202</v>
      </c>
      <c r="C205" s="53">
        <v>19340</v>
      </c>
      <c r="D205" s="55">
        <f t="shared" si="11"/>
        <v>3906680</v>
      </c>
      <c r="E205" s="55">
        <f t="shared" ref="E205:E268" si="12">+E204-C205</f>
        <v>-193399</v>
      </c>
      <c r="F205" s="56">
        <f t="shared" si="10"/>
        <v>-1247.4228333333333</v>
      </c>
    </row>
    <row r="206" spans="1:6">
      <c r="A206" s="52">
        <v>49126</v>
      </c>
      <c r="B206" s="53">
        <v>203</v>
      </c>
      <c r="C206" s="53">
        <v>19340</v>
      </c>
      <c r="D206" s="53">
        <f t="shared" si="11"/>
        <v>3926020</v>
      </c>
      <c r="E206" s="53">
        <f t="shared" si="12"/>
        <v>-212739</v>
      </c>
      <c r="F206" s="54">
        <f t="shared" ref="F206:F269" si="13">+E205*$F$2/12</f>
        <v>-1386.0261666666665</v>
      </c>
    </row>
    <row r="207" spans="1:6">
      <c r="A207" s="52">
        <v>49157</v>
      </c>
      <c r="B207" s="55">
        <v>204</v>
      </c>
      <c r="C207" s="53">
        <v>19340</v>
      </c>
      <c r="D207" s="55">
        <f t="shared" si="11"/>
        <v>3945360</v>
      </c>
      <c r="E207" s="55">
        <f t="shared" si="12"/>
        <v>-232079</v>
      </c>
      <c r="F207" s="56">
        <f t="shared" si="13"/>
        <v>-1524.6295</v>
      </c>
    </row>
    <row r="208" spans="1:6">
      <c r="A208" s="52">
        <v>49188</v>
      </c>
      <c r="B208" s="53">
        <v>205</v>
      </c>
      <c r="C208" s="53">
        <v>19340</v>
      </c>
      <c r="D208" s="53">
        <f t="shared" si="11"/>
        <v>3964700</v>
      </c>
      <c r="E208" s="53">
        <f t="shared" si="12"/>
        <v>-251419</v>
      </c>
      <c r="F208" s="54">
        <f t="shared" si="13"/>
        <v>-1663.2328333333332</v>
      </c>
    </row>
    <row r="209" spans="1:6">
      <c r="A209" s="52">
        <v>49218</v>
      </c>
      <c r="B209" s="55">
        <v>206</v>
      </c>
      <c r="C209" s="53">
        <v>19340</v>
      </c>
      <c r="D209" s="55">
        <f t="shared" si="11"/>
        <v>3984040</v>
      </c>
      <c r="E209" s="55">
        <f t="shared" si="12"/>
        <v>-270759</v>
      </c>
      <c r="F209" s="56">
        <f t="shared" si="13"/>
        <v>-1801.8361666666667</v>
      </c>
    </row>
    <row r="210" spans="1:6">
      <c r="A210" s="52">
        <v>49249</v>
      </c>
      <c r="B210" s="53">
        <v>207</v>
      </c>
      <c r="C210" s="53">
        <v>19340</v>
      </c>
      <c r="D210" s="53">
        <f t="shared" si="11"/>
        <v>4003380</v>
      </c>
      <c r="E210" s="53">
        <f t="shared" si="12"/>
        <v>-290099</v>
      </c>
      <c r="F210" s="54">
        <f t="shared" si="13"/>
        <v>-1940.4394999999997</v>
      </c>
    </row>
    <row r="211" spans="1:6">
      <c r="A211" s="52">
        <v>49279</v>
      </c>
      <c r="B211" s="55">
        <v>208</v>
      </c>
      <c r="C211" s="53">
        <v>19340</v>
      </c>
      <c r="D211" s="55">
        <f t="shared" si="11"/>
        <v>4022720</v>
      </c>
      <c r="E211" s="55">
        <f t="shared" si="12"/>
        <v>-309439</v>
      </c>
      <c r="F211" s="56">
        <f t="shared" si="13"/>
        <v>-2079.0428333333334</v>
      </c>
    </row>
    <row r="212" spans="1:6">
      <c r="A212" s="52">
        <v>49310</v>
      </c>
      <c r="B212" s="53">
        <v>209</v>
      </c>
      <c r="C212" s="53">
        <v>19340</v>
      </c>
      <c r="D212" s="53">
        <f t="shared" si="11"/>
        <v>4042060</v>
      </c>
      <c r="E212" s="53">
        <f t="shared" si="12"/>
        <v>-328779</v>
      </c>
      <c r="F212" s="54">
        <f t="shared" si="13"/>
        <v>-2217.6461666666664</v>
      </c>
    </row>
    <row r="213" spans="1:6">
      <c r="A213" s="52">
        <v>49341</v>
      </c>
      <c r="B213" s="55">
        <v>210</v>
      </c>
      <c r="C213" s="53">
        <v>19340</v>
      </c>
      <c r="D213" s="55">
        <f t="shared" si="11"/>
        <v>4061400</v>
      </c>
      <c r="E213" s="55">
        <f t="shared" si="12"/>
        <v>-348119</v>
      </c>
      <c r="F213" s="56">
        <f t="shared" si="13"/>
        <v>-2356.2494999999999</v>
      </c>
    </row>
    <row r="214" spans="1:6">
      <c r="A214" s="52">
        <v>49369</v>
      </c>
      <c r="B214" s="53">
        <v>211</v>
      </c>
      <c r="C214" s="53">
        <v>19340</v>
      </c>
      <c r="D214" s="53">
        <f t="shared" si="11"/>
        <v>4080740</v>
      </c>
      <c r="E214" s="53">
        <f t="shared" si="12"/>
        <v>-367459</v>
      </c>
      <c r="F214" s="54">
        <f t="shared" si="13"/>
        <v>-2494.8528333333329</v>
      </c>
    </row>
    <row r="215" spans="1:6">
      <c r="A215" s="52">
        <v>49400</v>
      </c>
      <c r="B215" s="55">
        <v>212</v>
      </c>
      <c r="C215" s="53">
        <v>19340</v>
      </c>
      <c r="D215" s="55">
        <f t="shared" si="11"/>
        <v>4100080</v>
      </c>
      <c r="E215" s="55">
        <f t="shared" si="12"/>
        <v>-386799</v>
      </c>
      <c r="F215" s="56">
        <f t="shared" si="13"/>
        <v>-2633.4561666666664</v>
      </c>
    </row>
    <row r="216" spans="1:6">
      <c r="A216" s="52">
        <v>49430</v>
      </c>
      <c r="B216" s="53">
        <v>213</v>
      </c>
      <c r="C216" s="53">
        <v>19340</v>
      </c>
      <c r="D216" s="53">
        <f t="shared" si="11"/>
        <v>4119420</v>
      </c>
      <c r="E216" s="53">
        <f t="shared" si="12"/>
        <v>-406139</v>
      </c>
      <c r="F216" s="54">
        <f t="shared" si="13"/>
        <v>-2772.0594999999998</v>
      </c>
    </row>
    <row r="217" spans="1:6">
      <c r="A217" s="52">
        <v>49461</v>
      </c>
      <c r="B217" s="55">
        <v>214</v>
      </c>
      <c r="C217" s="53">
        <v>19340</v>
      </c>
      <c r="D217" s="55">
        <f t="shared" si="11"/>
        <v>4138760</v>
      </c>
      <c r="E217" s="55">
        <f t="shared" si="12"/>
        <v>-425479</v>
      </c>
      <c r="F217" s="56">
        <f t="shared" si="13"/>
        <v>-2910.6628333333333</v>
      </c>
    </row>
    <row r="218" spans="1:6">
      <c r="A218" s="52">
        <v>49491</v>
      </c>
      <c r="B218" s="53">
        <v>215</v>
      </c>
      <c r="C218" s="53">
        <v>19340</v>
      </c>
      <c r="D218" s="53">
        <f t="shared" si="11"/>
        <v>4158100</v>
      </c>
      <c r="E218" s="53">
        <f t="shared" si="12"/>
        <v>-444819</v>
      </c>
      <c r="F218" s="54">
        <f t="shared" si="13"/>
        <v>-3049.2661666666663</v>
      </c>
    </row>
    <row r="219" spans="1:6">
      <c r="A219" s="52">
        <v>49522</v>
      </c>
      <c r="B219" s="55">
        <v>216</v>
      </c>
      <c r="C219" s="53">
        <v>19340</v>
      </c>
      <c r="D219" s="55">
        <f t="shared" si="11"/>
        <v>4177440</v>
      </c>
      <c r="E219" s="55">
        <f t="shared" si="12"/>
        <v>-464159</v>
      </c>
      <c r="F219" s="56">
        <f t="shared" si="13"/>
        <v>-3187.8694999999993</v>
      </c>
    </row>
    <row r="220" spans="1:6">
      <c r="A220" s="52">
        <v>49553</v>
      </c>
      <c r="B220" s="53">
        <v>217</v>
      </c>
      <c r="C220" s="53">
        <v>19340</v>
      </c>
      <c r="D220" s="53">
        <f t="shared" si="11"/>
        <v>4196780</v>
      </c>
      <c r="E220" s="53">
        <f t="shared" si="12"/>
        <v>-483499</v>
      </c>
      <c r="F220" s="54">
        <f t="shared" si="13"/>
        <v>-3326.4728333333333</v>
      </c>
    </row>
    <row r="221" spans="1:6">
      <c r="A221" s="52">
        <v>49583</v>
      </c>
      <c r="B221" s="55">
        <v>218</v>
      </c>
      <c r="C221" s="53">
        <v>19340</v>
      </c>
      <c r="D221" s="55">
        <f t="shared" si="11"/>
        <v>4216120</v>
      </c>
      <c r="E221" s="55">
        <f t="shared" si="12"/>
        <v>-502839</v>
      </c>
      <c r="F221" s="56">
        <f t="shared" si="13"/>
        <v>-3465.0761666666663</v>
      </c>
    </row>
    <row r="222" spans="1:6">
      <c r="A222" s="52">
        <v>49614</v>
      </c>
      <c r="B222" s="53">
        <v>219</v>
      </c>
      <c r="C222" s="53">
        <v>19340</v>
      </c>
      <c r="D222" s="53">
        <f t="shared" si="11"/>
        <v>4235460</v>
      </c>
      <c r="E222" s="53">
        <f t="shared" si="12"/>
        <v>-522179</v>
      </c>
      <c r="F222" s="54">
        <f t="shared" si="13"/>
        <v>-3603.6794999999997</v>
      </c>
    </row>
    <row r="223" spans="1:6">
      <c r="A223" s="52">
        <v>49644</v>
      </c>
      <c r="B223" s="55">
        <v>220</v>
      </c>
      <c r="C223" s="53">
        <v>19340</v>
      </c>
      <c r="D223" s="55">
        <f t="shared" si="11"/>
        <v>4254800</v>
      </c>
      <c r="E223" s="55">
        <f t="shared" si="12"/>
        <v>-541519</v>
      </c>
      <c r="F223" s="56">
        <f t="shared" si="13"/>
        <v>-3742.2828333333327</v>
      </c>
    </row>
    <row r="224" spans="1:6">
      <c r="A224" s="52">
        <v>49675</v>
      </c>
      <c r="B224" s="53">
        <v>221</v>
      </c>
      <c r="C224" s="53">
        <v>19340</v>
      </c>
      <c r="D224" s="53">
        <f t="shared" si="11"/>
        <v>4274140</v>
      </c>
      <c r="E224" s="53">
        <f t="shared" si="12"/>
        <v>-560859</v>
      </c>
      <c r="F224" s="54">
        <f t="shared" si="13"/>
        <v>-3880.8861666666667</v>
      </c>
    </row>
    <row r="225" spans="1:6">
      <c r="A225" s="52">
        <v>49706</v>
      </c>
      <c r="B225" s="55">
        <v>222</v>
      </c>
      <c r="C225" s="53">
        <v>19340</v>
      </c>
      <c r="D225" s="55">
        <f t="shared" si="11"/>
        <v>4293480</v>
      </c>
      <c r="E225" s="55">
        <f t="shared" si="12"/>
        <v>-580199</v>
      </c>
      <c r="F225" s="56">
        <f t="shared" si="13"/>
        <v>-4019.4894999999997</v>
      </c>
    </row>
    <row r="226" spans="1:6">
      <c r="A226" s="52">
        <v>49735</v>
      </c>
      <c r="B226" s="53">
        <v>223</v>
      </c>
      <c r="C226" s="53">
        <v>19340</v>
      </c>
      <c r="D226" s="53">
        <f t="shared" si="11"/>
        <v>4312820</v>
      </c>
      <c r="E226" s="53">
        <f t="shared" si="12"/>
        <v>-599539</v>
      </c>
      <c r="F226" s="54">
        <f t="shared" si="13"/>
        <v>-4158.0928333333331</v>
      </c>
    </row>
    <row r="227" spans="1:6">
      <c r="A227" s="52">
        <v>49766</v>
      </c>
      <c r="B227" s="55">
        <v>224</v>
      </c>
      <c r="C227" s="53">
        <v>19340</v>
      </c>
      <c r="D227" s="55">
        <f t="shared" si="11"/>
        <v>4332160</v>
      </c>
      <c r="E227" s="55">
        <f t="shared" si="12"/>
        <v>-618879</v>
      </c>
      <c r="F227" s="56">
        <f t="shared" si="13"/>
        <v>-4296.6961666666666</v>
      </c>
    </row>
    <row r="228" spans="1:6">
      <c r="A228" s="52">
        <v>49796</v>
      </c>
      <c r="B228" s="53">
        <v>225</v>
      </c>
      <c r="C228" s="53">
        <v>19340</v>
      </c>
      <c r="D228" s="53">
        <f t="shared" si="11"/>
        <v>4351500</v>
      </c>
      <c r="E228" s="53">
        <f t="shared" si="12"/>
        <v>-638219</v>
      </c>
      <c r="F228" s="54">
        <f t="shared" si="13"/>
        <v>-4435.2995000000001</v>
      </c>
    </row>
    <row r="229" spans="1:6">
      <c r="A229" s="52">
        <v>49827</v>
      </c>
      <c r="B229" s="55">
        <v>226</v>
      </c>
      <c r="C229" s="53">
        <v>19340</v>
      </c>
      <c r="D229" s="55">
        <f t="shared" si="11"/>
        <v>4370840</v>
      </c>
      <c r="E229" s="55">
        <f t="shared" si="12"/>
        <v>-657559</v>
      </c>
      <c r="F229" s="56">
        <f t="shared" si="13"/>
        <v>-4573.9028333333326</v>
      </c>
    </row>
    <row r="230" spans="1:6">
      <c r="A230" s="52">
        <v>49857</v>
      </c>
      <c r="B230" s="53">
        <v>227</v>
      </c>
      <c r="C230" s="53">
        <v>19340</v>
      </c>
      <c r="D230" s="53">
        <f t="shared" si="11"/>
        <v>4390180</v>
      </c>
      <c r="E230" s="53">
        <f t="shared" si="12"/>
        <v>-676899</v>
      </c>
      <c r="F230" s="54">
        <f t="shared" si="13"/>
        <v>-4712.5061666666661</v>
      </c>
    </row>
    <row r="231" spans="1:6">
      <c r="A231" s="52">
        <v>49888</v>
      </c>
      <c r="B231" s="55">
        <v>228</v>
      </c>
      <c r="C231" s="53">
        <v>19340</v>
      </c>
      <c r="D231" s="55">
        <f t="shared" si="11"/>
        <v>4409520</v>
      </c>
      <c r="E231" s="55">
        <f t="shared" si="12"/>
        <v>-696239</v>
      </c>
      <c r="F231" s="56">
        <f t="shared" si="13"/>
        <v>-4851.1094999999996</v>
      </c>
    </row>
    <row r="232" spans="1:6">
      <c r="A232" s="52">
        <v>49919</v>
      </c>
      <c r="B232" s="53">
        <v>229</v>
      </c>
      <c r="C232" s="53">
        <v>19340</v>
      </c>
      <c r="D232" s="53">
        <f t="shared" si="11"/>
        <v>4428860</v>
      </c>
      <c r="E232" s="53">
        <f t="shared" si="12"/>
        <v>-715579</v>
      </c>
      <c r="F232" s="54">
        <f t="shared" si="13"/>
        <v>-4989.712833333333</v>
      </c>
    </row>
    <row r="233" spans="1:6">
      <c r="A233" s="52">
        <v>49949</v>
      </c>
      <c r="B233" s="55">
        <v>230</v>
      </c>
      <c r="C233" s="53">
        <v>19340</v>
      </c>
      <c r="D233" s="55">
        <f t="shared" si="11"/>
        <v>4448200</v>
      </c>
      <c r="E233" s="55">
        <f t="shared" si="12"/>
        <v>-734919</v>
      </c>
      <c r="F233" s="56">
        <f t="shared" si="13"/>
        <v>-5128.3161666666665</v>
      </c>
    </row>
    <row r="234" spans="1:6">
      <c r="A234" s="52">
        <v>49980</v>
      </c>
      <c r="B234" s="53">
        <v>231</v>
      </c>
      <c r="C234" s="53">
        <v>19340</v>
      </c>
      <c r="D234" s="53">
        <f t="shared" si="11"/>
        <v>4467540</v>
      </c>
      <c r="E234" s="53">
        <f t="shared" si="12"/>
        <v>-754259</v>
      </c>
      <c r="F234" s="54">
        <f t="shared" si="13"/>
        <v>-5266.9194999999991</v>
      </c>
    </row>
    <row r="235" spans="1:6">
      <c r="A235" s="52">
        <v>50010</v>
      </c>
      <c r="B235" s="55">
        <v>232</v>
      </c>
      <c r="C235" s="53">
        <v>19340</v>
      </c>
      <c r="D235" s="55">
        <f t="shared" si="11"/>
        <v>4486880</v>
      </c>
      <c r="E235" s="55">
        <f t="shared" si="12"/>
        <v>-773599</v>
      </c>
      <c r="F235" s="56">
        <f t="shared" si="13"/>
        <v>-5405.5228333333334</v>
      </c>
    </row>
    <row r="236" spans="1:6">
      <c r="A236" s="52">
        <v>50041</v>
      </c>
      <c r="B236" s="53">
        <v>233</v>
      </c>
      <c r="C236" s="53">
        <v>19340</v>
      </c>
      <c r="D236" s="53">
        <f t="shared" si="11"/>
        <v>4506220</v>
      </c>
      <c r="E236" s="53">
        <f t="shared" si="12"/>
        <v>-792939</v>
      </c>
      <c r="F236" s="54">
        <f t="shared" si="13"/>
        <v>-5544.126166666666</v>
      </c>
    </row>
    <row r="237" spans="1:6">
      <c r="A237" s="52">
        <v>50072</v>
      </c>
      <c r="B237" s="55">
        <v>234</v>
      </c>
      <c r="C237" s="53">
        <v>19340</v>
      </c>
      <c r="D237" s="55">
        <f t="shared" si="11"/>
        <v>4525560</v>
      </c>
      <c r="E237" s="55">
        <f t="shared" si="12"/>
        <v>-812279</v>
      </c>
      <c r="F237" s="56">
        <f t="shared" si="13"/>
        <v>-5682.7295000000004</v>
      </c>
    </row>
    <row r="238" spans="1:6">
      <c r="A238" s="52">
        <v>50100</v>
      </c>
      <c r="B238" s="53">
        <v>235</v>
      </c>
      <c r="C238" s="53">
        <v>19340</v>
      </c>
      <c r="D238" s="53">
        <f t="shared" si="11"/>
        <v>4544900</v>
      </c>
      <c r="E238" s="53">
        <f t="shared" si="12"/>
        <v>-831619</v>
      </c>
      <c r="F238" s="54">
        <f t="shared" si="13"/>
        <v>-5821.3328333333329</v>
      </c>
    </row>
    <row r="239" spans="1:6">
      <c r="A239" s="52">
        <v>50131</v>
      </c>
      <c r="B239" s="55">
        <v>236</v>
      </c>
      <c r="C239" s="53">
        <v>19340</v>
      </c>
      <c r="D239" s="55">
        <f t="shared" si="11"/>
        <v>4564240</v>
      </c>
      <c r="E239" s="55">
        <f t="shared" si="12"/>
        <v>-850959</v>
      </c>
      <c r="F239" s="56">
        <f t="shared" si="13"/>
        <v>-5959.9361666666664</v>
      </c>
    </row>
    <row r="240" spans="1:6">
      <c r="A240" s="52">
        <v>50161</v>
      </c>
      <c r="B240" s="53">
        <v>237</v>
      </c>
      <c r="C240" s="53">
        <v>19340</v>
      </c>
      <c r="D240" s="53">
        <f t="shared" si="11"/>
        <v>4583580</v>
      </c>
      <c r="E240" s="53">
        <f t="shared" si="12"/>
        <v>-870299</v>
      </c>
      <c r="F240" s="54">
        <f t="shared" si="13"/>
        <v>-6098.539499999999</v>
      </c>
    </row>
    <row r="241" spans="1:6">
      <c r="A241" s="52">
        <v>50192</v>
      </c>
      <c r="B241" s="55">
        <v>238</v>
      </c>
      <c r="C241" s="53">
        <v>19340</v>
      </c>
      <c r="D241" s="55">
        <f t="shared" si="11"/>
        <v>4602920</v>
      </c>
      <c r="E241" s="55">
        <f t="shared" si="12"/>
        <v>-889639</v>
      </c>
      <c r="F241" s="56">
        <f t="shared" si="13"/>
        <v>-6237.1428333333324</v>
      </c>
    </row>
    <row r="242" spans="1:6">
      <c r="A242" s="52">
        <v>50222</v>
      </c>
      <c r="B242" s="53">
        <v>239</v>
      </c>
      <c r="C242" s="53">
        <v>19340</v>
      </c>
      <c r="D242" s="53">
        <f t="shared" si="11"/>
        <v>4622260</v>
      </c>
      <c r="E242" s="53">
        <f t="shared" si="12"/>
        <v>-908979</v>
      </c>
      <c r="F242" s="54">
        <f t="shared" si="13"/>
        <v>-6375.7461666666668</v>
      </c>
    </row>
    <row r="243" spans="1:6">
      <c r="A243" s="52">
        <v>50253</v>
      </c>
      <c r="B243" s="55">
        <v>240</v>
      </c>
      <c r="C243" s="53">
        <v>19340</v>
      </c>
      <c r="D243" s="55">
        <f t="shared" si="11"/>
        <v>4641600</v>
      </c>
      <c r="E243" s="55">
        <f t="shared" si="12"/>
        <v>-928319</v>
      </c>
      <c r="F243" s="56">
        <f t="shared" si="13"/>
        <v>-6514.3494999999994</v>
      </c>
    </row>
    <row r="244" spans="1:6">
      <c r="A244" s="52">
        <v>50284</v>
      </c>
      <c r="B244" s="53">
        <v>241</v>
      </c>
      <c r="C244" s="53">
        <v>19340</v>
      </c>
      <c r="D244" s="53">
        <f t="shared" si="11"/>
        <v>4660940</v>
      </c>
      <c r="E244" s="53">
        <f t="shared" si="12"/>
        <v>-947659</v>
      </c>
      <c r="F244" s="54">
        <f t="shared" si="13"/>
        <v>-6652.9528333333328</v>
      </c>
    </row>
    <row r="245" spans="1:6">
      <c r="A245" s="52">
        <v>50314</v>
      </c>
      <c r="B245" s="55">
        <v>242</v>
      </c>
      <c r="C245" s="53">
        <v>19340</v>
      </c>
      <c r="D245" s="55">
        <f t="shared" si="11"/>
        <v>4680280</v>
      </c>
      <c r="E245" s="55">
        <f t="shared" si="12"/>
        <v>-966999</v>
      </c>
      <c r="F245" s="56">
        <f t="shared" si="13"/>
        <v>-6791.5561666666663</v>
      </c>
    </row>
    <row r="246" spans="1:6">
      <c r="A246" s="52">
        <v>50345</v>
      </c>
      <c r="B246" s="53">
        <v>243</v>
      </c>
      <c r="C246" s="53">
        <v>19340</v>
      </c>
      <c r="D246" s="53">
        <f t="shared" si="11"/>
        <v>4699620</v>
      </c>
      <c r="E246" s="53">
        <f t="shared" si="12"/>
        <v>-986339</v>
      </c>
      <c r="F246" s="54">
        <f t="shared" si="13"/>
        <v>-6930.1594999999988</v>
      </c>
    </row>
    <row r="247" spans="1:6">
      <c r="A247" s="52">
        <v>50375</v>
      </c>
      <c r="B247" s="55">
        <v>244</v>
      </c>
      <c r="C247" s="53">
        <v>19340</v>
      </c>
      <c r="D247" s="55">
        <f t="shared" si="11"/>
        <v>4718960</v>
      </c>
      <c r="E247" s="55">
        <f t="shared" si="12"/>
        <v>-1005679</v>
      </c>
      <c r="F247" s="56">
        <f t="shared" si="13"/>
        <v>-7068.7628333333332</v>
      </c>
    </row>
    <row r="248" spans="1:6">
      <c r="A248" s="52">
        <v>50406</v>
      </c>
      <c r="B248" s="53">
        <v>245</v>
      </c>
      <c r="C248" s="53">
        <v>19340</v>
      </c>
      <c r="D248" s="53">
        <f t="shared" si="11"/>
        <v>4738300</v>
      </c>
      <c r="E248" s="53">
        <f t="shared" si="12"/>
        <v>-1025019</v>
      </c>
      <c r="F248" s="54">
        <f t="shared" si="13"/>
        <v>-7207.3661666666667</v>
      </c>
    </row>
    <row r="249" spans="1:6">
      <c r="A249" s="52">
        <v>50437</v>
      </c>
      <c r="B249" s="55">
        <v>246</v>
      </c>
      <c r="C249" s="53">
        <v>19340</v>
      </c>
      <c r="D249" s="55">
        <f t="shared" si="11"/>
        <v>4757640</v>
      </c>
      <c r="E249" s="55">
        <f t="shared" si="12"/>
        <v>-1044359</v>
      </c>
      <c r="F249" s="56">
        <f t="shared" si="13"/>
        <v>-7345.9694999999992</v>
      </c>
    </row>
    <row r="250" spans="1:6">
      <c r="A250" s="52">
        <v>50465</v>
      </c>
      <c r="B250" s="53">
        <v>247</v>
      </c>
      <c r="C250" s="53">
        <v>19340</v>
      </c>
      <c r="D250" s="53">
        <f t="shared" si="11"/>
        <v>4776980</v>
      </c>
      <c r="E250" s="53">
        <f t="shared" si="12"/>
        <v>-1063699</v>
      </c>
      <c r="F250" s="54">
        <f t="shared" si="13"/>
        <v>-7484.5728333333327</v>
      </c>
    </row>
    <row r="251" spans="1:6">
      <c r="A251" s="52">
        <v>50496</v>
      </c>
      <c r="B251" s="55">
        <v>248</v>
      </c>
      <c r="C251" s="53">
        <v>19340</v>
      </c>
      <c r="D251" s="55">
        <f t="shared" si="11"/>
        <v>4796320</v>
      </c>
      <c r="E251" s="55">
        <f t="shared" si="12"/>
        <v>-1083039</v>
      </c>
      <c r="F251" s="56">
        <f t="shared" si="13"/>
        <v>-7623.1761666666653</v>
      </c>
    </row>
    <row r="252" spans="1:6">
      <c r="A252" s="52">
        <v>50526</v>
      </c>
      <c r="B252" s="53">
        <v>249</v>
      </c>
      <c r="C252" s="53">
        <v>19340</v>
      </c>
      <c r="D252" s="53">
        <f t="shared" si="11"/>
        <v>4815660</v>
      </c>
      <c r="E252" s="53">
        <f t="shared" si="12"/>
        <v>-1102379</v>
      </c>
      <c r="F252" s="54">
        <f t="shared" si="13"/>
        <v>-7761.7794999999996</v>
      </c>
    </row>
    <row r="253" spans="1:6">
      <c r="A253" s="52">
        <v>50557</v>
      </c>
      <c r="B253" s="55">
        <v>250</v>
      </c>
      <c r="C253" s="53">
        <v>19340</v>
      </c>
      <c r="D253" s="55">
        <f t="shared" si="11"/>
        <v>4835000</v>
      </c>
      <c r="E253" s="55">
        <f t="shared" si="12"/>
        <v>-1121719</v>
      </c>
      <c r="F253" s="56">
        <f t="shared" si="13"/>
        <v>-7900.3828333333331</v>
      </c>
    </row>
    <row r="254" spans="1:6">
      <c r="A254" s="52">
        <v>50587</v>
      </c>
      <c r="B254" s="53">
        <v>251</v>
      </c>
      <c r="C254" s="53">
        <v>19340</v>
      </c>
      <c r="D254" s="53">
        <f t="shared" si="11"/>
        <v>4854340</v>
      </c>
      <c r="E254" s="53">
        <f t="shared" si="12"/>
        <v>-1141059</v>
      </c>
      <c r="F254" s="54">
        <f t="shared" si="13"/>
        <v>-8038.9861666666657</v>
      </c>
    </row>
    <row r="255" spans="1:6">
      <c r="A255" s="52">
        <v>50618</v>
      </c>
      <c r="B255" s="55">
        <v>252</v>
      </c>
      <c r="C255" s="53">
        <v>19340</v>
      </c>
      <c r="D255" s="55">
        <f t="shared" si="11"/>
        <v>4873680</v>
      </c>
      <c r="E255" s="55">
        <f t="shared" si="12"/>
        <v>-1160399</v>
      </c>
      <c r="F255" s="56">
        <f t="shared" si="13"/>
        <v>-8177.5894999999991</v>
      </c>
    </row>
    <row r="256" spans="1:6">
      <c r="A256" s="52">
        <v>50649</v>
      </c>
      <c r="B256" s="53">
        <v>253</v>
      </c>
      <c r="C256" s="53">
        <v>19340</v>
      </c>
      <c r="D256" s="53">
        <f t="shared" si="11"/>
        <v>4893020</v>
      </c>
      <c r="E256" s="53">
        <f t="shared" si="12"/>
        <v>-1179739</v>
      </c>
      <c r="F256" s="54">
        <f t="shared" si="13"/>
        <v>-8316.1928333333326</v>
      </c>
    </row>
    <row r="257" spans="1:6">
      <c r="A257" s="52">
        <v>50679</v>
      </c>
      <c r="B257" s="55">
        <v>254</v>
      </c>
      <c r="C257" s="53">
        <v>19340</v>
      </c>
      <c r="D257" s="55">
        <f t="shared" si="11"/>
        <v>4912360</v>
      </c>
      <c r="E257" s="55">
        <f t="shared" si="12"/>
        <v>-1199079</v>
      </c>
      <c r="F257" s="56">
        <f t="shared" si="13"/>
        <v>-8454.7961666666652</v>
      </c>
    </row>
    <row r="258" spans="1:6">
      <c r="A258" s="52">
        <v>50710</v>
      </c>
      <c r="B258" s="53">
        <v>255</v>
      </c>
      <c r="C258" s="53">
        <v>19340</v>
      </c>
      <c r="D258" s="53">
        <f t="shared" si="11"/>
        <v>4931700</v>
      </c>
      <c r="E258" s="53">
        <f t="shared" si="12"/>
        <v>-1218419</v>
      </c>
      <c r="F258" s="54">
        <f t="shared" si="13"/>
        <v>-8593.3994999999995</v>
      </c>
    </row>
    <row r="259" spans="1:6">
      <c r="A259" s="52">
        <v>50740</v>
      </c>
      <c r="B259" s="55">
        <v>256</v>
      </c>
      <c r="C259" s="53">
        <v>19340</v>
      </c>
      <c r="D259" s="55">
        <f t="shared" si="11"/>
        <v>4951040</v>
      </c>
      <c r="E259" s="55">
        <f t="shared" si="12"/>
        <v>-1237759</v>
      </c>
      <c r="F259" s="56">
        <f t="shared" si="13"/>
        <v>-8732.0028333333321</v>
      </c>
    </row>
    <row r="260" spans="1:6">
      <c r="A260" s="52">
        <v>50771</v>
      </c>
      <c r="B260" s="53">
        <v>257</v>
      </c>
      <c r="C260" s="53">
        <v>19340</v>
      </c>
      <c r="D260" s="53">
        <f t="shared" si="11"/>
        <v>4970380</v>
      </c>
      <c r="E260" s="53">
        <f t="shared" si="12"/>
        <v>-1257099</v>
      </c>
      <c r="F260" s="54">
        <f t="shared" si="13"/>
        <v>-8870.6061666666665</v>
      </c>
    </row>
    <row r="261" spans="1:6">
      <c r="A261" s="52">
        <v>50802</v>
      </c>
      <c r="B261" s="55">
        <v>258</v>
      </c>
      <c r="C261" s="53">
        <v>19340</v>
      </c>
      <c r="D261" s="55">
        <f t="shared" si="11"/>
        <v>4989720</v>
      </c>
      <c r="E261" s="55">
        <f t="shared" si="12"/>
        <v>-1276439</v>
      </c>
      <c r="F261" s="56">
        <f t="shared" si="13"/>
        <v>-9009.209499999999</v>
      </c>
    </row>
    <row r="262" spans="1:6">
      <c r="A262" s="52">
        <v>50830</v>
      </c>
      <c r="B262" s="53">
        <v>259</v>
      </c>
      <c r="C262" s="53">
        <v>19340</v>
      </c>
      <c r="D262" s="53">
        <f t="shared" si="11"/>
        <v>5009060</v>
      </c>
      <c r="E262" s="53">
        <f t="shared" si="12"/>
        <v>-1295779</v>
      </c>
      <c r="F262" s="54">
        <f t="shared" si="13"/>
        <v>-9147.8128333333316</v>
      </c>
    </row>
    <row r="263" spans="1:6">
      <c r="A263" s="52">
        <v>50861</v>
      </c>
      <c r="B263" s="55">
        <v>260</v>
      </c>
      <c r="C263" s="53">
        <v>19340</v>
      </c>
      <c r="D263" s="55">
        <f t="shared" ref="D263:D303" si="14">+D262+C263</f>
        <v>5028400</v>
      </c>
      <c r="E263" s="55">
        <f t="shared" si="12"/>
        <v>-1315119</v>
      </c>
      <c r="F263" s="56">
        <f t="shared" si="13"/>
        <v>-9286.416166666666</v>
      </c>
    </row>
    <row r="264" spans="1:6">
      <c r="A264" s="52">
        <v>50891</v>
      </c>
      <c r="B264" s="53">
        <v>261</v>
      </c>
      <c r="C264" s="53">
        <v>19340</v>
      </c>
      <c r="D264" s="53">
        <f t="shared" si="14"/>
        <v>5047740</v>
      </c>
      <c r="E264" s="53">
        <f t="shared" si="12"/>
        <v>-1334459</v>
      </c>
      <c r="F264" s="54">
        <f t="shared" si="13"/>
        <v>-9425.0195000000003</v>
      </c>
    </row>
    <row r="265" spans="1:6">
      <c r="A265" s="52">
        <v>50922</v>
      </c>
      <c r="B265" s="55">
        <v>262</v>
      </c>
      <c r="C265" s="53">
        <v>19340</v>
      </c>
      <c r="D265" s="55">
        <f t="shared" si="14"/>
        <v>5067080</v>
      </c>
      <c r="E265" s="55">
        <f t="shared" si="12"/>
        <v>-1353799</v>
      </c>
      <c r="F265" s="56">
        <f t="shared" si="13"/>
        <v>-9563.6228333333329</v>
      </c>
    </row>
    <row r="266" spans="1:6">
      <c r="A266" s="52">
        <v>50952</v>
      </c>
      <c r="B266" s="53">
        <v>263</v>
      </c>
      <c r="C266" s="53">
        <v>19340</v>
      </c>
      <c r="D266" s="53">
        <f t="shared" si="14"/>
        <v>5086420</v>
      </c>
      <c r="E266" s="53">
        <f t="shared" si="12"/>
        <v>-1373139</v>
      </c>
      <c r="F266" s="54">
        <f t="shared" si="13"/>
        <v>-9702.2261666666654</v>
      </c>
    </row>
    <row r="267" spans="1:6">
      <c r="A267" s="52">
        <v>50983</v>
      </c>
      <c r="B267" s="55">
        <v>264</v>
      </c>
      <c r="C267" s="53">
        <v>19340</v>
      </c>
      <c r="D267" s="55">
        <f t="shared" si="14"/>
        <v>5105760</v>
      </c>
      <c r="E267" s="55">
        <f t="shared" si="12"/>
        <v>-1392479</v>
      </c>
      <c r="F267" s="56">
        <f t="shared" si="13"/>
        <v>-9840.829499999998</v>
      </c>
    </row>
    <row r="268" spans="1:6">
      <c r="A268" s="52">
        <v>51014</v>
      </c>
      <c r="B268" s="53">
        <v>265</v>
      </c>
      <c r="C268" s="53">
        <v>19340</v>
      </c>
      <c r="D268" s="53">
        <f t="shared" si="14"/>
        <v>5125100</v>
      </c>
      <c r="E268" s="53">
        <f t="shared" si="12"/>
        <v>-1411819</v>
      </c>
      <c r="F268" s="54">
        <f t="shared" si="13"/>
        <v>-9979.4328333333324</v>
      </c>
    </row>
    <row r="269" spans="1:6">
      <c r="A269" s="52">
        <v>51044</v>
      </c>
      <c r="B269" s="55">
        <v>266</v>
      </c>
      <c r="C269" s="53">
        <v>19340</v>
      </c>
      <c r="D269" s="55">
        <f t="shared" si="14"/>
        <v>5144440</v>
      </c>
      <c r="E269" s="55">
        <f t="shared" ref="E269:E303" si="15">+E268-C269</f>
        <v>-1431159</v>
      </c>
      <c r="F269" s="56">
        <f t="shared" si="13"/>
        <v>-10118.036166666667</v>
      </c>
    </row>
    <row r="270" spans="1:6">
      <c r="A270" s="52">
        <v>51075</v>
      </c>
      <c r="B270" s="53">
        <v>267</v>
      </c>
      <c r="C270" s="53">
        <v>19340</v>
      </c>
      <c r="D270" s="53">
        <f t="shared" si="14"/>
        <v>5163780</v>
      </c>
      <c r="E270" s="53">
        <f t="shared" si="15"/>
        <v>-1450499</v>
      </c>
      <c r="F270" s="54">
        <f t="shared" ref="F270:F303" si="16">+E269*$F$2/12</f>
        <v>-10256.639499999999</v>
      </c>
    </row>
    <row r="271" spans="1:6">
      <c r="A271" s="52">
        <v>51105</v>
      </c>
      <c r="B271" s="55">
        <v>268</v>
      </c>
      <c r="C271" s="53">
        <v>19340</v>
      </c>
      <c r="D271" s="55">
        <f t="shared" si="14"/>
        <v>5183120</v>
      </c>
      <c r="E271" s="55">
        <f t="shared" si="15"/>
        <v>-1469839</v>
      </c>
      <c r="F271" s="56">
        <f t="shared" si="16"/>
        <v>-10395.242833333332</v>
      </c>
    </row>
    <row r="272" spans="1:6">
      <c r="A272" s="52">
        <v>51136</v>
      </c>
      <c r="B272" s="53">
        <v>269</v>
      </c>
      <c r="C272" s="53">
        <v>19340</v>
      </c>
      <c r="D272" s="53">
        <f t="shared" si="14"/>
        <v>5202460</v>
      </c>
      <c r="E272" s="53">
        <f t="shared" si="15"/>
        <v>-1489179</v>
      </c>
      <c r="F272" s="54">
        <f t="shared" si="16"/>
        <v>-10533.846166666666</v>
      </c>
    </row>
    <row r="273" spans="1:6">
      <c r="A273" s="52">
        <v>51167</v>
      </c>
      <c r="B273" s="55">
        <v>270</v>
      </c>
      <c r="C273" s="53">
        <v>19340</v>
      </c>
      <c r="D273" s="55">
        <f t="shared" si="14"/>
        <v>5221800</v>
      </c>
      <c r="E273" s="55">
        <f t="shared" si="15"/>
        <v>-1508519</v>
      </c>
      <c r="F273" s="56">
        <f t="shared" si="16"/>
        <v>-10672.449499999999</v>
      </c>
    </row>
    <row r="274" spans="1:6">
      <c r="A274" s="52">
        <v>51196</v>
      </c>
      <c r="B274" s="53">
        <v>271</v>
      </c>
      <c r="C274" s="53">
        <v>19340</v>
      </c>
      <c r="D274" s="53">
        <f t="shared" si="14"/>
        <v>5241140</v>
      </c>
      <c r="E274" s="53">
        <f t="shared" si="15"/>
        <v>-1527859</v>
      </c>
      <c r="F274" s="54">
        <f t="shared" si="16"/>
        <v>-10811.052833333333</v>
      </c>
    </row>
    <row r="275" spans="1:6">
      <c r="A275" s="52">
        <v>51227</v>
      </c>
      <c r="B275" s="55">
        <v>272</v>
      </c>
      <c r="C275" s="53">
        <v>19340</v>
      </c>
      <c r="D275" s="55">
        <f t="shared" si="14"/>
        <v>5260480</v>
      </c>
      <c r="E275" s="55">
        <f t="shared" si="15"/>
        <v>-1547199</v>
      </c>
      <c r="F275" s="56">
        <f t="shared" si="16"/>
        <v>-10949.656166666666</v>
      </c>
    </row>
    <row r="276" spans="1:6">
      <c r="A276" s="52">
        <v>51257</v>
      </c>
      <c r="B276" s="53">
        <v>273</v>
      </c>
      <c r="C276" s="53">
        <v>19340</v>
      </c>
      <c r="D276" s="53">
        <f t="shared" si="14"/>
        <v>5279820</v>
      </c>
      <c r="E276" s="53">
        <f t="shared" si="15"/>
        <v>-1566539</v>
      </c>
      <c r="F276" s="54">
        <f t="shared" si="16"/>
        <v>-11088.2595</v>
      </c>
    </row>
    <row r="277" spans="1:6">
      <c r="A277" s="52">
        <v>51288</v>
      </c>
      <c r="B277" s="55">
        <v>274</v>
      </c>
      <c r="C277" s="53">
        <v>19340</v>
      </c>
      <c r="D277" s="55">
        <f t="shared" si="14"/>
        <v>5299160</v>
      </c>
      <c r="E277" s="55">
        <f t="shared" si="15"/>
        <v>-1585879</v>
      </c>
      <c r="F277" s="56">
        <f t="shared" si="16"/>
        <v>-11226.862833333333</v>
      </c>
    </row>
    <row r="278" spans="1:6">
      <c r="A278" s="52">
        <v>51318</v>
      </c>
      <c r="B278" s="53">
        <v>275</v>
      </c>
      <c r="C278" s="53">
        <v>19340</v>
      </c>
      <c r="D278" s="53">
        <f t="shared" si="14"/>
        <v>5318500</v>
      </c>
      <c r="E278" s="53">
        <f t="shared" si="15"/>
        <v>-1605219</v>
      </c>
      <c r="F278" s="54">
        <f t="shared" si="16"/>
        <v>-11365.466166666665</v>
      </c>
    </row>
    <row r="279" spans="1:6">
      <c r="A279" s="52">
        <v>51349</v>
      </c>
      <c r="B279" s="53">
        <v>276</v>
      </c>
      <c r="C279" s="53">
        <v>19340</v>
      </c>
      <c r="D279" s="53">
        <f t="shared" si="14"/>
        <v>5337840</v>
      </c>
      <c r="E279" s="53">
        <f t="shared" si="15"/>
        <v>-1624559</v>
      </c>
      <c r="F279" s="54">
        <f t="shared" si="16"/>
        <v>-11504.0695</v>
      </c>
    </row>
    <row r="280" spans="1:6">
      <c r="A280" s="52">
        <v>51380</v>
      </c>
      <c r="B280" s="55">
        <v>277</v>
      </c>
      <c r="C280" s="53">
        <v>19340</v>
      </c>
      <c r="D280" s="55">
        <f t="shared" si="14"/>
        <v>5357180</v>
      </c>
      <c r="E280" s="55">
        <f t="shared" si="15"/>
        <v>-1643899</v>
      </c>
      <c r="F280" s="56">
        <f t="shared" si="16"/>
        <v>-11642.672833333332</v>
      </c>
    </row>
    <row r="281" spans="1:6">
      <c r="A281" s="52">
        <v>51410</v>
      </c>
      <c r="B281" s="53">
        <v>278</v>
      </c>
      <c r="C281" s="53">
        <v>19340</v>
      </c>
      <c r="D281" s="53">
        <f t="shared" si="14"/>
        <v>5376520</v>
      </c>
      <c r="E281" s="53">
        <f t="shared" si="15"/>
        <v>-1663239</v>
      </c>
      <c r="F281" s="54">
        <f t="shared" si="16"/>
        <v>-11781.276166666665</v>
      </c>
    </row>
    <row r="282" spans="1:6">
      <c r="A282" s="52">
        <v>51441</v>
      </c>
      <c r="B282" s="55">
        <v>279</v>
      </c>
      <c r="C282" s="53">
        <v>19340</v>
      </c>
      <c r="D282" s="55">
        <f t="shared" si="14"/>
        <v>5395860</v>
      </c>
      <c r="E282" s="55">
        <f t="shared" si="15"/>
        <v>-1682579</v>
      </c>
      <c r="F282" s="56">
        <f t="shared" si="16"/>
        <v>-11919.879499999997</v>
      </c>
    </row>
    <row r="283" spans="1:6">
      <c r="A283" s="52">
        <v>51471</v>
      </c>
      <c r="B283" s="53">
        <v>280</v>
      </c>
      <c r="C283" s="53">
        <v>19340</v>
      </c>
      <c r="D283" s="53">
        <f t="shared" si="14"/>
        <v>5415200</v>
      </c>
      <c r="E283" s="53">
        <f t="shared" si="15"/>
        <v>-1701919</v>
      </c>
      <c r="F283" s="54">
        <f t="shared" si="16"/>
        <v>-12058.482833333333</v>
      </c>
    </row>
    <row r="284" spans="1:6">
      <c r="A284" s="52">
        <v>51502</v>
      </c>
      <c r="B284" s="55">
        <v>281</v>
      </c>
      <c r="C284" s="53">
        <v>19340</v>
      </c>
      <c r="D284" s="55">
        <f t="shared" si="14"/>
        <v>5434540</v>
      </c>
      <c r="E284" s="55">
        <f t="shared" si="15"/>
        <v>-1721259</v>
      </c>
      <c r="F284" s="56">
        <f t="shared" si="16"/>
        <v>-12197.086166666666</v>
      </c>
    </row>
    <row r="285" spans="1:6">
      <c r="A285" s="52">
        <v>51533</v>
      </c>
      <c r="B285" s="53">
        <v>282</v>
      </c>
      <c r="C285" s="53">
        <v>19340</v>
      </c>
      <c r="D285" s="53">
        <f t="shared" si="14"/>
        <v>5453880</v>
      </c>
      <c r="E285" s="53">
        <f t="shared" si="15"/>
        <v>-1740599</v>
      </c>
      <c r="F285" s="54">
        <f t="shared" si="16"/>
        <v>-12335.689499999999</v>
      </c>
    </row>
    <row r="286" spans="1:6">
      <c r="A286" s="52">
        <v>51561</v>
      </c>
      <c r="B286" s="55">
        <v>283</v>
      </c>
      <c r="C286" s="53">
        <v>19340</v>
      </c>
      <c r="D286" s="55">
        <f t="shared" si="14"/>
        <v>5473220</v>
      </c>
      <c r="E286" s="55">
        <f t="shared" si="15"/>
        <v>-1759939</v>
      </c>
      <c r="F286" s="56">
        <f t="shared" si="16"/>
        <v>-12474.292833333333</v>
      </c>
    </row>
    <row r="287" spans="1:6">
      <c r="A287" s="52">
        <v>51592</v>
      </c>
      <c r="B287" s="53">
        <v>284</v>
      </c>
      <c r="C287" s="53">
        <v>19340</v>
      </c>
      <c r="D287" s="53">
        <f t="shared" si="14"/>
        <v>5492560</v>
      </c>
      <c r="E287" s="53">
        <f t="shared" si="15"/>
        <v>-1779279</v>
      </c>
      <c r="F287" s="54">
        <f t="shared" si="16"/>
        <v>-12612.896166666666</v>
      </c>
    </row>
    <row r="288" spans="1:6">
      <c r="A288" s="52">
        <v>51622</v>
      </c>
      <c r="B288" s="55">
        <v>285</v>
      </c>
      <c r="C288" s="53">
        <v>19340</v>
      </c>
      <c r="D288" s="55">
        <f t="shared" si="14"/>
        <v>5511900</v>
      </c>
      <c r="E288" s="55">
        <f t="shared" si="15"/>
        <v>-1798619</v>
      </c>
      <c r="F288" s="56">
        <f t="shared" si="16"/>
        <v>-12751.499499999998</v>
      </c>
    </row>
    <row r="289" spans="1:6">
      <c r="A289" s="52">
        <v>51653</v>
      </c>
      <c r="B289" s="53">
        <v>286</v>
      </c>
      <c r="C289" s="53">
        <v>19340</v>
      </c>
      <c r="D289" s="53">
        <f t="shared" si="14"/>
        <v>5531240</v>
      </c>
      <c r="E289" s="53">
        <f t="shared" si="15"/>
        <v>-1817959</v>
      </c>
      <c r="F289" s="54">
        <f t="shared" si="16"/>
        <v>-12890.102833333332</v>
      </c>
    </row>
    <row r="290" spans="1:6">
      <c r="A290" s="52">
        <v>51683</v>
      </c>
      <c r="B290" s="55">
        <v>287</v>
      </c>
      <c r="C290" s="53">
        <v>19340</v>
      </c>
      <c r="D290" s="55">
        <f t="shared" si="14"/>
        <v>5550580</v>
      </c>
      <c r="E290" s="55">
        <f t="shared" si="15"/>
        <v>-1837299</v>
      </c>
      <c r="F290" s="56">
        <f t="shared" si="16"/>
        <v>-13028.706166666665</v>
      </c>
    </row>
    <row r="291" spans="1:6">
      <c r="A291" s="52">
        <v>51714</v>
      </c>
      <c r="B291" s="53">
        <v>288</v>
      </c>
      <c r="C291" s="53">
        <v>19340</v>
      </c>
      <c r="D291" s="53">
        <f t="shared" si="14"/>
        <v>5569920</v>
      </c>
      <c r="E291" s="53">
        <f t="shared" si="15"/>
        <v>-1856639</v>
      </c>
      <c r="F291" s="54">
        <f t="shared" si="16"/>
        <v>-13167.309499999998</v>
      </c>
    </row>
    <row r="292" spans="1:6">
      <c r="A292" s="52">
        <v>51745</v>
      </c>
      <c r="B292" s="55">
        <v>289</v>
      </c>
      <c r="C292" s="53">
        <v>19340</v>
      </c>
      <c r="D292" s="55">
        <f t="shared" si="14"/>
        <v>5589260</v>
      </c>
      <c r="E292" s="55">
        <f t="shared" si="15"/>
        <v>-1875979</v>
      </c>
      <c r="F292" s="56">
        <f t="shared" si="16"/>
        <v>-13305.912833333334</v>
      </c>
    </row>
    <row r="293" spans="1:6">
      <c r="A293" s="52">
        <v>51775</v>
      </c>
      <c r="B293" s="53">
        <v>290</v>
      </c>
      <c r="C293" s="53">
        <v>19340</v>
      </c>
      <c r="D293" s="53">
        <f t="shared" si="14"/>
        <v>5608600</v>
      </c>
      <c r="E293" s="53">
        <f t="shared" si="15"/>
        <v>-1895319</v>
      </c>
      <c r="F293" s="54">
        <f t="shared" si="16"/>
        <v>-13444.516166666666</v>
      </c>
    </row>
    <row r="294" spans="1:6">
      <c r="A294" s="52">
        <v>51806</v>
      </c>
      <c r="B294" s="55">
        <v>291</v>
      </c>
      <c r="C294" s="53">
        <v>19340</v>
      </c>
      <c r="D294" s="55">
        <f t="shared" si="14"/>
        <v>5627940</v>
      </c>
      <c r="E294" s="55">
        <f t="shared" si="15"/>
        <v>-1914659</v>
      </c>
      <c r="F294" s="56">
        <f t="shared" si="16"/>
        <v>-13583.119499999999</v>
      </c>
    </row>
    <row r="295" spans="1:6">
      <c r="A295" s="52">
        <v>51836</v>
      </c>
      <c r="B295" s="53">
        <v>292</v>
      </c>
      <c r="C295" s="53">
        <v>19340</v>
      </c>
      <c r="D295" s="53">
        <f t="shared" si="14"/>
        <v>5647280</v>
      </c>
      <c r="E295" s="53">
        <f t="shared" si="15"/>
        <v>-1933999</v>
      </c>
      <c r="F295" s="54">
        <f t="shared" si="16"/>
        <v>-13721.722833333333</v>
      </c>
    </row>
    <row r="296" spans="1:6">
      <c r="A296" s="52">
        <v>51867</v>
      </c>
      <c r="B296" s="55">
        <v>293</v>
      </c>
      <c r="C296" s="53">
        <v>19340</v>
      </c>
      <c r="D296" s="55">
        <f t="shared" si="14"/>
        <v>5666620</v>
      </c>
      <c r="E296" s="55">
        <f t="shared" si="15"/>
        <v>-1953339</v>
      </c>
      <c r="F296" s="56">
        <f t="shared" si="16"/>
        <v>-13860.326166666666</v>
      </c>
    </row>
    <row r="297" spans="1:6">
      <c r="A297" s="52">
        <v>51898</v>
      </c>
      <c r="B297" s="53">
        <v>294</v>
      </c>
      <c r="C297" s="53">
        <v>19340</v>
      </c>
      <c r="D297" s="53">
        <f t="shared" si="14"/>
        <v>5685960</v>
      </c>
      <c r="E297" s="53">
        <f t="shared" si="15"/>
        <v>-1972679</v>
      </c>
      <c r="F297" s="54">
        <f t="shared" si="16"/>
        <v>-13998.929499999998</v>
      </c>
    </row>
    <row r="298" spans="1:6">
      <c r="A298" s="52">
        <v>51926</v>
      </c>
      <c r="B298" s="55">
        <v>295</v>
      </c>
      <c r="C298" s="53">
        <v>19340</v>
      </c>
      <c r="D298" s="55">
        <f t="shared" si="14"/>
        <v>5705300</v>
      </c>
      <c r="E298" s="55">
        <f t="shared" si="15"/>
        <v>-1992019</v>
      </c>
      <c r="F298" s="56">
        <f t="shared" si="16"/>
        <v>-14137.532833333333</v>
      </c>
    </row>
    <row r="299" spans="1:6">
      <c r="A299" s="52">
        <v>51957</v>
      </c>
      <c r="B299" s="53">
        <v>296</v>
      </c>
      <c r="C299" s="53">
        <v>19340</v>
      </c>
      <c r="D299" s="53">
        <f t="shared" si="14"/>
        <v>5724640</v>
      </c>
      <c r="E299" s="53">
        <f t="shared" si="15"/>
        <v>-2011359</v>
      </c>
      <c r="F299" s="54">
        <f t="shared" si="16"/>
        <v>-14276.136166666665</v>
      </c>
    </row>
    <row r="300" spans="1:6">
      <c r="A300" s="52">
        <v>51987</v>
      </c>
      <c r="B300" s="55">
        <v>297</v>
      </c>
      <c r="C300" s="53">
        <v>19340</v>
      </c>
      <c r="D300" s="55">
        <f t="shared" si="14"/>
        <v>5743980</v>
      </c>
      <c r="E300" s="55">
        <f t="shared" si="15"/>
        <v>-2030699</v>
      </c>
      <c r="F300" s="56">
        <f t="shared" si="16"/>
        <v>-14414.739499999998</v>
      </c>
    </row>
    <row r="301" spans="1:6">
      <c r="A301" s="52">
        <v>52018</v>
      </c>
      <c r="B301" s="53">
        <v>298</v>
      </c>
      <c r="C301" s="53">
        <v>19340</v>
      </c>
      <c r="D301" s="53">
        <f t="shared" si="14"/>
        <v>5763320</v>
      </c>
      <c r="E301" s="53">
        <f t="shared" si="15"/>
        <v>-2050039</v>
      </c>
      <c r="F301" s="54">
        <f t="shared" si="16"/>
        <v>-14553.34283333333</v>
      </c>
    </row>
    <row r="302" spans="1:6">
      <c r="A302" s="52">
        <v>52048</v>
      </c>
      <c r="B302" s="55">
        <v>299</v>
      </c>
      <c r="C302" s="53">
        <v>19340</v>
      </c>
      <c r="D302" s="55">
        <f t="shared" si="14"/>
        <v>5782660</v>
      </c>
      <c r="E302" s="55">
        <f t="shared" si="15"/>
        <v>-2069379</v>
      </c>
      <c r="F302" s="56">
        <f t="shared" si="16"/>
        <v>-14691.946166666667</v>
      </c>
    </row>
    <row r="303" spans="1:6">
      <c r="A303" s="52">
        <v>52079</v>
      </c>
      <c r="B303" s="53">
        <v>300</v>
      </c>
      <c r="C303" s="53">
        <v>19340</v>
      </c>
      <c r="D303" s="53">
        <f t="shared" si="14"/>
        <v>5802000</v>
      </c>
      <c r="E303" s="53">
        <f t="shared" si="15"/>
        <v>-2088719</v>
      </c>
      <c r="F303" s="54">
        <f t="shared" si="16"/>
        <v>-14830.549499999999</v>
      </c>
    </row>
    <row r="304" spans="1:6">
      <c r="A304" s="2"/>
      <c r="F304" s="7"/>
    </row>
    <row r="305" spans="2:8">
      <c r="B305" s="3">
        <v>1</v>
      </c>
      <c r="C305" s="4">
        <f>SUM(C4:C163)</f>
        <v>3094400</v>
      </c>
      <c r="D305" s="4"/>
      <c r="E305" s="4" t="s">
        <v>0</v>
      </c>
      <c r="F305" s="14">
        <f>SUM(F4:F163)</f>
        <v>2494999.75</v>
      </c>
    </row>
    <row r="307" spans="2:8">
      <c r="B307" s="1" t="s">
        <v>1</v>
      </c>
      <c r="D307" s="1" t="s">
        <v>2</v>
      </c>
      <c r="F307" s="12" t="s">
        <v>6</v>
      </c>
    </row>
    <row r="308" spans="2:8">
      <c r="B308" s="1" t="s">
        <v>3</v>
      </c>
      <c r="D308" s="1" t="s">
        <v>4</v>
      </c>
      <c r="E308" s="1" t="s">
        <v>5</v>
      </c>
    </row>
    <row r="309" spans="2:8">
      <c r="C309" s="1">
        <f>160*(160+1)/2</f>
        <v>12880</v>
      </c>
      <c r="D309" s="1">
        <f>12500/12</f>
        <v>1041.6666666666667</v>
      </c>
      <c r="E309" s="1">
        <f>11.5/100</f>
        <v>0.115</v>
      </c>
      <c r="H309" s="11"/>
    </row>
    <row r="310" spans="2:8">
      <c r="B310" s="4">
        <v>2</v>
      </c>
      <c r="C310" s="4"/>
      <c r="D310" s="4"/>
      <c r="E310" s="4"/>
      <c r="F310" s="8">
        <f>+C309*D309*E309</f>
        <v>1542916.666666667</v>
      </c>
    </row>
    <row r="312" spans="2:8">
      <c r="F312" s="12">
        <f>+C305+F310</f>
        <v>4637316.666666667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97"/>
  <sheetViews>
    <sheetView showGridLines="0" workbookViewId="0">
      <pane ySplit="17" topLeftCell="A18" activePane="bottomLeft" state="frozenSplit"/>
      <selection pane="bottomLeft" activeCell="L9" sqref="L9"/>
    </sheetView>
  </sheetViews>
  <sheetFormatPr defaultRowHeight="12.75"/>
  <cols>
    <col min="1" max="1" width="6.28515625" style="18" customWidth="1"/>
    <col min="2" max="2" width="15.7109375" style="17" customWidth="1"/>
    <col min="3" max="3" width="21.7109375" style="17" customWidth="1"/>
    <col min="4" max="8" width="14.7109375" style="17" customWidth="1"/>
    <col min="9" max="10" width="21.7109375" style="17" customWidth="1"/>
    <col min="11" max="16384" width="9.140625" style="16"/>
  </cols>
  <sheetData>
    <row r="1" spans="1:12" ht="24" customHeight="1">
      <c r="A1" s="49" t="s">
        <v>31</v>
      </c>
      <c r="B1" s="48"/>
      <c r="C1" s="48"/>
      <c r="D1" s="48"/>
      <c r="E1" s="37"/>
      <c r="F1" s="37"/>
      <c r="G1" s="37"/>
      <c r="H1" s="37"/>
      <c r="I1" s="37"/>
      <c r="J1" s="37"/>
    </row>
    <row r="2" spans="1:12" ht="3" customHeight="1">
      <c r="A2" s="33"/>
      <c r="B2" s="32"/>
      <c r="C2" s="32"/>
      <c r="D2" s="32"/>
      <c r="E2" s="32"/>
      <c r="F2" s="32"/>
      <c r="G2" s="32"/>
      <c r="H2" s="32"/>
      <c r="I2" s="32"/>
      <c r="J2" s="32"/>
    </row>
    <row r="3" spans="1:12" ht="20.25" customHeight="1">
      <c r="A3" s="37"/>
      <c r="B3" s="34"/>
      <c r="C3" s="34"/>
      <c r="D3" s="34"/>
      <c r="E3" s="34"/>
      <c r="F3" s="34"/>
      <c r="G3" s="34"/>
      <c r="H3" s="34"/>
      <c r="I3" s="34"/>
      <c r="J3" s="34"/>
    </row>
    <row r="4" spans="1:12" ht="14.25" customHeight="1">
      <c r="A4" s="37"/>
      <c r="B4" s="59" t="s">
        <v>30</v>
      </c>
      <c r="C4" s="60"/>
      <c r="D4" s="61"/>
      <c r="E4" s="37"/>
      <c r="F4" s="16"/>
      <c r="G4" s="16"/>
      <c r="H4" s="59" t="s">
        <v>29</v>
      </c>
      <c r="I4" s="60"/>
      <c r="J4" s="61"/>
    </row>
    <row r="5" spans="1:12">
      <c r="A5" s="37"/>
      <c r="B5" s="44"/>
      <c r="C5" s="43" t="s">
        <v>28</v>
      </c>
      <c r="D5" s="62">
        <v>3713281</v>
      </c>
      <c r="E5" s="37"/>
      <c r="F5" s="16"/>
      <c r="G5" s="16"/>
      <c r="H5" s="44"/>
      <c r="I5" s="43" t="s">
        <v>27</v>
      </c>
      <c r="J5" s="63">
        <f>IF(Values_Entered,-PMT(Interest_Rate/Num_Pmt_Per_Year,Loan_Years*Num_Pmt_Per_Year,Loan_Amount),"")</f>
        <v>30150.993018174646</v>
      </c>
    </row>
    <row r="6" spans="1:12">
      <c r="A6" s="37"/>
      <c r="B6" s="44"/>
      <c r="C6" s="43" t="s">
        <v>26</v>
      </c>
      <c r="D6" s="47">
        <v>8.5999999999999993E-2</v>
      </c>
      <c r="E6" s="37"/>
      <c r="F6" s="16"/>
      <c r="G6" s="16"/>
      <c r="H6" s="44"/>
      <c r="I6" s="43" t="s">
        <v>25</v>
      </c>
      <c r="J6" s="46">
        <f>IF(Values_Entered,Loan_Years*Num_Pmt_Per_Year,"")</f>
        <v>300</v>
      </c>
    </row>
    <row r="7" spans="1:12">
      <c r="A7" s="37"/>
      <c r="B7" s="44"/>
      <c r="C7" s="43" t="s">
        <v>24</v>
      </c>
      <c r="D7" s="45">
        <v>25</v>
      </c>
      <c r="E7" s="37"/>
      <c r="F7" s="16"/>
      <c r="G7" s="16"/>
      <c r="H7" s="44"/>
      <c r="I7" s="43" t="s">
        <v>23</v>
      </c>
      <c r="J7" s="46">
        <f>IF(Values_Entered,Number_of_Payments,"")</f>
        <v>300</v>
      </c>
    </row>
    <row r="8" spans="1:12">
      <c r="A8" s="37"/>
      <c r="B8" s="44"/>
      <c r="C8" s="43" t="s">
        <v>22</v>
      </c>
      <c r="D8" s="45">
        <v>12</v>
      </c>
      <c r="E8" s="37"/>
      <c r="F8" s="16"/>
      <c r="G8" s="16"/>
      <c r="H8" s="44"/>
      <c r="I8" s="43" t="s">
        <v>21</v>
      </c>
      <c r="J8" s="63">
        <f>IF(Values_Entered,SUMIF(Beg_Bal,"&gt;0",Extra_Pay),"")</f>
        <v>0</v>
      </c>
    </row>
    <row r="9" spans="1:12">
      <c r="A9" s="37"/>
      <c r="B9" s="44"/>
      <c r="C9" s="43" t="s">
        <v>20</v>
      </c>
      <c r="D9" s="42">
        <v>42952</v>
      </c>
      <c r="E9" s="37"/>
      <c r="F9" s="16"/>
      <c r="G9" s="16"/>
      <c r="H9" s="41"/>
      <c r="I9" s="40" t="s">
        <v>19</v>
      </c>
      <c r="J9" s="63">
        <f>IF(Values_Entered,SUMIF(Beg_Bal,"&gt;0",Int),"")</f>
        <v>5332016.9054524703</v>
      </c>
      <c r="L9" s="16">
        <f>+Total_Interest+Loan_Amount</f>
        <v>9045297.9054524712</v>
      </c>
    </row>
    <row r="10" spans="1:12">
      <c r="A10" s="37"/>
      <c r="B10" s="41"/>
      <c r="C10" s="40" t="s">
        <v>18</v>
      </c>
      <c r="D10" s="62">
        <v>0</v>
      </c>
      <c r="E10" s="37"/>
      <c r="F10" s="34"/>
      <c r="G10" s="34"/>
      <c r="H10" s="34"/>
      <c r="I10" s="34"/>
      <c r="J10" s="39"/>
    </row>
    <row r="11" spans="1:12">
      <c r="A11" s="37"/>
      <c r="B11" s="34"/>
      <c r="C11" s="34"/>
      <c r="D11" s="34"/>
      <c r="E11" s="34"/>
      <c r="F11" s="34"/>
      <c r="G11" s="34"/>
      <c r="H11" s="34"/>
      <c r="I11" s="34"/>
      <c r="J11" s="34"/>
    </row>
    <row r="12" spans="1:12">
      <c r="A12" s="37"/>
      <c r="B12" s="36" t="s">
        <v>17</v>
      </c>
      <c r="C12" s="57" t="s">
        <v>37</v>
      </c>
      <c r="D12" s="58"/>
      <c r="E12" s="38"/>
      <c r="F12" s="34"/>
      <c r="G12" s="34"/>
      <c r="H12" s="34"/>
      <c r="I12" s="34"/>
      <c r="J12" s="34"/>
    </row>
    <row r="13" spans="1:12">
      <c r="A13" s="37"/>
      <c r="B13" s="36"/>
      <c r="C13" s="35"/>
      <c r="D13" s="35"/>
      <c r="E13" s="34"/>
      <c r="F13" s="34"/>
      <c r="G13" s="34"/>
      <c r="H13" s="34"/>
      <c r="I13" s="34"/>
      <c r="J13" s="34"/>
    </row>
    <row r="14" spans="1:12" ht="6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</row>
    <row r="15" spans="1:12" ht="3.75" customHeight="1">
      <c r="A15" s="31"/>
      <c r="B15" s="30"/>
      <c r="C15" s="30"/>
      <c r="D15" s="30"/>
      <c r="E15" s="30"/>
      <c r="F15" s="30"/>
      <c r="G15" s="30"/>
      <c r="H15" s="30"/>
      <c r="I15" s="30"/>
      <c r="J15" s="30"/>
    </row>
    <row r="16" spans="1:12" s="23" customFormat="1" ht="25.5">
      <c r="A16" s="29" t="s">
        <v>16</v>
      </c>
      <c r="B16" s="28" t="s">
        <v>15</v>
      </c>
      <c r="C16" s="28" t="s">
        <v>14</v>
      </c>
      <c r="D16" s="28" t="s">
        <v>13</v>
      </c>
      <c r="E16" s="28" t="s">
        <v>12</v>
      </c>
      <c r="F16" s="28" t="s">
        <v>11</v>
      </c>
      <c r="G16" s="28" t="s">
        <v>10</v>
      </c>
      <c r="H16" s="28" t="s">
        <v>9</v>
      </c>
      <c r="I16" s="28" t="s">
        <v>8</v>
      </c>
      <c r="J16" s="27" t="s">
        <v>7</v>
      </c>
    </row>
    <row r="17" spans="1:10" s="23" customFormat="1" ht="6" customHeight="1">
      <c r="A17" s="26"/>
      <c r="B17" s="25"/>
      <c r="C17" s="25"/>
      <c r="D17" s="25"/>
      <c r="E17" s="25"/>
      <c r="F17" s="25"/>
      <c r="G17" s="25"/>
      <c r="H17" s="25"/>
      <c r="I17" s="25"/>
      <c r="J17" s="24"/>
    </row>
    <row r="18" spans="1:10" s="23" customFormat="1">
      <c r="A18" s="22">
        <f>IF(Values_Entered,1,"")</f>
        <v>1</v>
      </c>
      <c r="B18" s="21">
        <f t="shared" ref="B18:B81" si="0">IF(Pay_Num&lt;&gt;"",DATE(YEAR(Loan_Start),MONTH(Loan_Start)+(Pay_Num)*12/Num_Pmt_Per_Year,DAY(Loan_Start)),"")</f>
        <v>42983</v>
      </c>
      <c r="C18" s="19">
        <f>IF(Values_Entered,Loan_Amount,"")</f>
        <v>3713281</v>
      </c>
      <c r="D18" s="19">
        <f t="shared" ref="D18:D81" si="1">IF(Pay_Num&lt;&gt;"",Scheduled_Monthly_Payment,"")</f>
        <v>30150.993018174646</v>
      </c>
      <c r="E18" s="20">
        <f t="shared" ref="E18:E81" si="2">IF(AND(Pay_Num&lt;&gt;"",Sched_Pay+Scheduled_Extra_Payments&lt;Beg_Bal),Scheduled_Extra_Payments,IF(AND(Pay_Num&lt;&gt;"",Beg_Bal-Sched_Pay&gt;0),Beg_Bal-Sched_Pay,IF(Pay_Num&lt;&gt;"",0,"")))</f>
        <v>0</v>
      </c>
      <c r="F18" s="19">
        <f t="shared" ref="F18:F81" si="3">IF(AND(Pay_Num&lt;&gt;"",Sched_Pay+Extra_Pay&lt;Beg_Bal),Sched_Pay+Extra_Pay,IF(Pay_Num&lt;&gt;"",Beg_Bal,""))</f>
        <v>30150.993018174646</v>
      </c>
      <c r="G18" s="19">
        <f t="shared" ref="G18:G81" si="4">IF(Pay_Num&lt;&gt;"",Total_Pay-Int,"")</f>
        <v>3539.145851507983</v>
      </c>
      <c r="H18" s="19">
        <f>IF(Pay_Num&lt;&gt;"",Beg_Bal*(Interest_Rate/Num_Pmt_Per_Year),"")</f>
        <v>26611.847166666663</v>
      </c>
      <c r="I18" s="19">
        <f t="shared" ref="I18:I81" si="5">IF(AND(Pay_Num&lt;&gt;"",Sched_Pay+Extra_Pay&lt;Beg_Bal),Beg_Bal-Princ,IF(Pay_Num&lt;&gt;"",0,""))</f>
        <v>3709741.8541484922</v>
      </c>
      <c r="J18" s="19">
        <f>SUM($H$18:$H18)</f>
        <v>26611.847166666663</v>
      </c>
    </row>
    <row r="19" spans="1:10" s="23" customFormat="1" ht="12.75" customHeight="1">
      <c r="A19" s="22">
        <f>IF(Values_Entered,A18+1,"")</f>
        <v>2</v>
      </c>
      <c r="B19" s="21">
        <f t="shared" si="0"/>
        <v>43013</v>
      </c>
      <c r="C19" s="19">
        <f t="shared" ref="C19:C82" si="6">IF(Pay_Num&lt;&gt;"",I18,"")</f>
        <v>3709741.8541484922</v>
      </c>
      <c r="D19" s="19">
        <f t="shared" si="1"/>
        <v>30150.993018174646</v>
      </c>
      <c r="E19" s="20">
        <f t="shared" si="2"/>
        <v>0</v>
      </c>
      <c r="F19" s="19">
        <f t="shared" si="3"/>
        <v>30150.993018174646</v>
      </c>
      <c r="G19" s="19">
        <f t="shared" si="4"/>
        <v>3564.5097301104543</v>
      </c>
      <c r="H19" s="19">
        <f t="shared" ref="H19:H82" si="7">IF(Pay_Num&lt;&gt;"",Beg_Bal*Interest_Rate/Num_Pmt_Per_Year,"")</f>
        <v>26586.483288064192</v>
      </c>
      <c r="I19" s="19">
        <f t="shared" si="5"/>
        <v>3706177.3444183818</v>
      </c>
      <c r="J19" s="19">
        <f>SUM($H$18:$H19)</f>
        <v>53198.330454730851</v>
      </c>
    </row>
    <row r="20" spans="1:10" s="23" customFormat="1" ht="12.75" customHeight="1">
      <c r="A20" s="22">
        <f>IF(Values_Entered,A19+1,"")</f>
        <v>3</v>
      </c>
      <c r="B20" s="21">
        <f t="shared" si="0"/>
        <v>43044</v>
      </c>
      <c r="C20" s="19">
        <f t="shared" si="6"/>
        <v>3706177.3444183818</v>
      </c>
      <c r="D20" s="19">
        <f t="shared" si="1"/>
        <v>30150.993018174646</v>
      </c>
      <c r="E20" s="20">
        <f t="shared" si="2"/>
        <v>0</v>
      </c>
      <c r="F20" s="19">
        <f t="shared" si="3"/>
        <v>30150.993018174646</v>
      </c>
      <c r="G20" s="19">
        <f t="shared" si="4"/>
        <v>3590.0553831762481</v>
      </c>
      <c r="H20" s="19">
        <f t="shared" si="7"/>
        <v>26560.937634998398</v>
      </c>
      <c r="I20" s="19">
        <f t="shared" si="5"/>
        <v>3702587.2890352057</v>
      </c>
      <c r="J20" s="19">
        <f>SUM($H$18:$H20)</f>
        <v>79759.268089729245</v>
      </c>
    </row>
    <row r="21" spans="1:10" s="23" customFormat="1">
      <c r="A21" s="22">
        <f>IF(Values_Entered,A20+1,"")</f>
        <v>4</v>
      </c>
      <c r="B21" s="21">
        <f t="shared" si="0"/>
        <v>43074</v>
      </c>
      <c r="C21" s="19">
        <f t="shared" si="6"/>
        <v>3702587.2890352057</v>
      </c>
      <c r="D21" s="19">
        <f t="shared" si="1"/>
        <v>30150.993018174646</v>
      </c>
      <c r="E21" s="20">
        <f t="shared" si="2"/>
        <v>0</v>
      </c>
      <c r="F21" s="19">
        <f t="shared" si="3"/>
        <v>30150.993018174646</v>
      </c>
      <c r="G21" s="19">
        <f t="shared" si="4"/>
        <v>3615.7841134223418</v>
      </c>
      <c r="H21" s="19">
        <f t="shared" si="7"/>
        <v>26535.208904752304</v>
      </c>
      <c r="I21" s="19">
        <f t="shared" si="5"/>
        <v>3698971.5049217832</v>
      </c>
      <c r="J21" s="19">
        <f>SUM($H$18:$H21)</f>
        <v>106294.47699448155</v>
      </c>
    </row>
    <row r="22" spans="1:10" s="23" customFormat="1">
      <c r="A22" s="22">
        <f>IF(Values_Entered,A21+1,"")</f>
        <v>5</v>
      </c>
      <c r="B22" s="21">
        <f t="shared" si="0"/>
        <v>43105</v>
      </c>
      <c r="C22" s="19">
        <f t="shared" si="6"/>
        <v>3698971.5049217832</v>
      </c>
      <c r="D22" s="19">
        <f t="shared" si="1"/>
        <v>30150.993018174646</v>
      </c>
      <c r="E22" s="20">
        <f t="shared" si="2"/>
        <v>0</v>
      </c>
      <c r="F22" s="19">
        <f t="shared" si="3"/>
        <v>30150.993018174646</v>
      </c>
      <c r="G22" s="19">
        <f t="shared" si="4"/>
        <v>3641.6972329018718</v>
      </c>
      <c r="H22" s="19">
        <f t="shared" si="7"/>
        <v>26509.295785272774</v>
      </c>
      <c r="I22" s="19">
        <f t="shared" si="5"/>
        <v>3695329.8076888812</v>
      </c>
      <c r="J22" s="19">
        <f>SUM($H$18:$H22)</f>
        <v>132803.77277975433</v>
      </c>
    </row>
    <row r="23" spans="1:10">
      <c r="A23" s="22">
        <f>IF(Values_Entered,A22+1,"")</f>
        <v>6</v>
      </c>
      <c r="B23" s="21">
        <f t="shared" si="0"/>
        <v>43136</v>
      </c>
      <c r="C23" s="19">
        <f t="shared" si="6"/>
        <v>3695329.8076888812</v>
      </c>
      <c r="D23" s="19">
        <f t="shared" si="1"/>
        <v>30150.993018174646</v>
      </c>
      <c r="E23" s="20">
        <f t="shared" si="2"/>
        <v>0</v>
      </c>
      <c r="F23" s="19">
        <f t="shared" si="3"/>
        <v>30150.993018174646</v>
      </c>
      <c r="G23" s="19">
        <f t="shared" si="4"/>
        <v>3667.7960630710004</v>
      </c>
      <c r="H23" s="19">
        <f t="shared" si="7"/>
        <v>26483.196955103645</v>
      </c>
      <c r="I23" s="19">
        <f t="shared" si="5"/>
        <v>3691662.0116258101</v>
      </c>
      <c r="J23" s="19">
        <f>SUM($H$18:$H23)</f>
        <v>159286.96973485796</v>
      </c>
    </row>
    <row r="24" spans="1:10">
      <c r="A24" s="22">
        <f>IF(Values_Entered,A23+1,"")</f>
        <v>7</v>
      </c>
      <c r="B24" s="21">
        <f t="shared" si="0"/>
        <v>43164</v>
      </c>
      <c r="C24" s="19">
        <f t="shared" si="6"/>
        <v>3691662.0116258101</v>
      </c>
      <c r="D24" s="19">
        <f t="shared" si="1"/>
        <v>30150.993018174646</v>
      </c>
      <c r="E24" s="20">
        <f t="shared" si="2"/>
        <v>0</v>
      </c>
      <c r="F24" s="19">
        <f t="shared" si="3"/>
        <v>30150.993018174646</v>
      </c>
      <c r="G24" s="19">
        <f t="shared" si="4"/>
        <v>3694.0819348563418</v>
      </c>
      <c r="H24" s="19">
        <f t="shared" si="7"/>
        <v>26456.911083318304</v>
      </c>
      <c r="I24" s="19">
        <f t="shared" si="5"/>
        <v>3687967.9296909538</v>
      </c>
      <c r="J24" s="19">
        <f>SUM($H$18:$H24)</f>
        <v>185743.88081817626</v>
      </c>
    </row>
    <row r="25" spans="1:10">
      <c r="A25" s="22">
        <f>IF(Values_Entered,A24+1,"")</f>
        <v>8</v>
      </c>
      <c r="B25" s="21">
        <f t="shared" si="0"/>
        <v>43195</v>
      </c>
      <c r="C25" s="19">
        <f t="shared" si="6"/>
        <v>3687967.9296909538</v>
      </c>
      <c r="D25" s="19">
        <f t="shared" si="1"/>
        <v>30150.993018174646</v>
      </c>
      <c r="E25" s="20">
        <f t="shared" si="2"/>
        <v>0</v>
      </c>
      <c r="F25" s="19">
        <f t="shared" si="3"/>
        <v>30150.993018174646</v>
      </c>
      <c r="G25" s="19">
        <f t="shared" si="4"/>
        <v>3720.5561887228105</v>
      </c>
      <c r="H25" s="19">
        <f t="shared" si="7"/>
        <v>26430.436829451835</v>
      </c>
      <c r="I25" s="19">
        <f t="shared" si="5"/>
        <v>3684247.3735022312</v>
      </c>
      <c r="J25" s="19">
        <f>SUM($H$18:$H25)</f>
        <v>212174.31764762808</v>
      </c>
    </row>
    <row r="26" spans="1:10">
      <c r="A26" s="22">
        <f>IF(Values_Entered,A25+1,"")</f>
        <v>9</v>
      </c>
      <c r="B26" s="21">
        <f t="shared" si="0"/>
        <v>43225</v>
      </c>
      <c r="C26" s="19">
        <f t="shared" si="6"/>
        <v>3684247.3735022312</v>
      </c>
      <c r="D26" s="19">
        <f t="shared" si="1"/>
        <v>30150.993018174646</v>
      </c>
      <c r="E26" s="20">
        <f t="shared" si="2"/>
        <v>0</v>
      </c>
      <c r="F26" s="19">
        <f t="shared" si="3"/>
        <v>30150.993018174646</v>
      </c>
      <c r="G26" s="19">
        <f t="shared" si="4"/>
        <v>3747.2201747419895</v>
      </c>
      <c r="H26" s="19">
        <f t="shared" si="7"/>
        <v>26403.772843432656</v>
      </c>
      <c r="I26" s="19">
        <f t="shared" si="5"/>
        <v>3680500.1533274893</v>
      </c>
      <c r="J26" s="19">
        <f>SUM($H$18:$H26)</f>
        <v>238578.09049106075</v>
      </c>
    </row>
    <row r="27" spans="1:10">
      <c r="A27" s="22">
        <f>IF(Values_Entered,A26+1,"")</f>
        <v>10</v>
      </c>
      <c r="B27" s="21">
        <f t="shared" si="0"/>
        <v>43256</v>
      </c>
      <c r="C27" s="19">
        <f t="shared" si="6"/>
        <v>3680500.1533274893</v>
      </c>
      <c r="D27" s="19">
        <f t="shared" si="1"/>
        <v>30150.993018174646</v>
      </c>
      <c r="E27" s="20">
        <f t="shared" si="2"/>
        <v>0</v>
      </c>
      <c r="F27" s="19">
        <f t="shared" si="3"/>
        <v>30150.993018174646</v>
      </c>
      <c r="G27" s="19">
        <f t="shared" si="4"/>
        <v>3774.0752526609758</v>
      </c>
      <c r="H27" s="19">
        <f t="shared" si="7"/>
        <v>26376.91776551367</v>
      </c>
      <c r="I27" s="19">
        <f t="shared" si="5"/>
        <v>3676726.0780748283</v>
      </c>
      <c r="J27" s="19">
        <f>SUM($H$18:$H27)</f>
        <v>264955.00825657439</v>
      </c>
    </row>
    <row r="28" spans="1:10">
      <c r="A28" s="22">
        <f>IF(Values_Entered,A27+1,"")</f>
        <v>11</v>
      </c>
      <c r="B28" s="21">
        <f t="shared" si="0"/>
        <v>43286</v>
      </c>
      <c r="C28" s="19">
        <f t="shared" si="6"/>
        <v>3676726.0780748283</v>
      </c>
      <c r="D28" s="19">
        <f t="shared" si="1"/>
        <v>30150.993018174646</v>
      </c>
      <c r="E28" s="20">
        <f t="shared" si="2"/>
        <v>0</v>
      </c>
      <c r="F28" s="19">
        <f t="shared" si="3"/>
        <v>30150.993018174646</v>
      </c>
      <c r="G28" s="19">
        <f t="shared" si="4"/>
        <v>3801.1227919717094</v>
      </c>
      <c r="H28" s="19">
        <f t="shared" si="7"/>
        <v>26349.870226202936</v>
      </c>
      <c r="I28" s="19">
        <f t="shared" si="5"/>
        <v>3672924.9552828567</v>
      </c>
      <c r="J28" s="19">
        <f>SUM($H$18:$H28)</f>
        <v>291304.87848277733</v>
      </c>
    </row>
    <row r="29" spans="1:10">
      <c r="A29" s="22">
        <f>IF(Values_Entered,A28+1,"")</f>
        <v>12</v>
      </c>
      <c r="B29" s="21">
        <f t="shared" si="0"/>
        <v>43317</v>
      </c>
      <c r="C29" s="19">
        <f t="shared" si="6"/>
        <v>3672924.9552828567</v>
      </c>
      <c r="D29" s="19">
        <f t="shared" si="1"/>
        <v>30150.993018174646</v>
      </c>
      <c r="E29" s="20">
        <f t="shared" si="2"/>
        <v>0</v>
      </c>
      <c r="F29" s="19">
        <f t="shared" si="3"/>
        <v>30150.993018174646</v>
      </c>
      <c r="G29" s="19">
        <f t="shared" si="4"/>
        <v>3828.3641719808402</v>
      </c>
      <c r="H29" s="19">
        <f t="shared" si="7"/>
        <v>26322.628846193806</v>
      </c>
      <c r="I29" s="19">
        <f t="shared" si="5"/>
        <v>3669096.5911108758</v>
      </c>
      <c r="J29" s="19">
        <f>SUM($H$18:$H29)</f>
        <v>317627.50732897111</v>
      </c>
    </row>
    <row r="30" spans="1:10">
      <c r="A30" s="22">
        <f>IF(Values_Entered,A29+1,"")</f>
        <v>13</v>
      </c>
      <c r="B30" s="21">
        <f t="shared" si="0"/>
        <v>43348</v>
      </c>
      <c r="C30" s="19">
        <f t="shared" si="6"/>
        <v>3669096.5911108758</v>
      </c>
      <c r="D30" s="19">
        <f t="shared" si="1"/>
        <v>30150.993018174646</v>
      </c>
      <c r="E30" s="20">
        <f t="shared" si="2"/>
        <v>0</v>
      </c>
      <c r="F30" s="19">
        <f t="shared" si="3"/>
        <v>30150.993018174646</v>
      </c>
      <c r="G30" s="19">
        <f t="shared" si="4"/>
        <v>3855.8007818800397</v>
      </c>
      <c r="H30" s="19">
        <f t="shared" si="7"/>
        <v>26295.192236294606</v>
      </c>
      <c r="I30" s="19">
        <f t="shared" si="5"/>
        <v>3665240.7903289958</v>
      </c>
      <c r="J30" s="19">
        <f>SUM($H$18:$H30)</f>
        <v>343922.69956526574</v>
      </c>
    </row>
    <row r="31" spans="1:10">
      <c r="A31" s="22">
        <f>IF(Values_Entered,A30+1,"")</f>
        <v>14</v>
      </c>
      <c r="B31" s="21">
        <f t="shared" si="0"/>
        <v>43378</v>
      </c>
      <c r="C31" s="19">
        <f t="shared" si="6"/>
        <v>3665240.7903289958</v>
      </c>
      <c r="D31" s="19">
        <f t="shared" si="1"/>
        <v>30150.993018174646</v>
      </c>
      <c r="E31" s="20">
        <f t="shared" si="2"/>
        <v>0</v>
      </c>
      <c r="F31" s="19">
        <f t="shared" si="3"/>
        <v>30150.993018174646</v>
      </c>
      <c r="G31" s="19">
        <f t="shared" si="4"/>
        <v>3883.4340208168433</v>
      </c>
      <c r="H31" s="19">
        <f t="shared" si="7"/>
        <v>26267.558997357803</v>
      </c>
      <c r="I31" s="19">
        <f t="shared" si="5"/>
        <v>3661357.356308179</v>
      </c>
      <c r="J31" s="19">
        <f>SUM($H$18:$H31)</f>
        <v>370190.25856262352</v>
      </c>
    </row>
    <row r="32" spans="1:10">
      <c r="A32" s="22">
        <f>IF(Values_Entered,A31+1,"")</f>
        <v>15</v>
      </c>
      <c r="B32" s="21">
        <f t="shared" si="0"/>
        <v>43409</v>
      </c>
      <c r="C32" s="19">
        <f t="shared" si="6"/>
        <v>3661357.356308179</v>
      </c>
      <c r="D32" s="19">
        <f t="shared" si="1"/>
        <v>30150.993018174646</v>
      </c>
      <c r="E32" s="20">
        <f t="shared" si="2"/>
        <v>0</v>
      </c>
      <c r="F32" s="19">
        <f t="shared" si="3"/>
        <v>30150.993018174646</v>
      </c>
      <c r="G32" s="19">
        <f t="shared" si="4"/>
        <v>3911.2652979660343</v>
      </c>
      <c r="H32" s="19">
        <f t="shared" si="7"/>
        <v>26239.727720208612</v>
      </c>
      <c r="I32" s="19">
        <f t="shared" si="5"/>
        <v>3657446.0910102129</v>
      </c>
      <c r="J32" s="19">
        <f>SUM($H$18:$H32)</f>
        <v>396429.98628283211</v>
      </c>
    </row>
    <row r="33" spans="1:10">
      <c r="A33" s="22">
        <f>IF(Values_Entered,A32+1,"")</f>
        <v>16</v>
      </c>
      <c r="B33" s="21">
        <f t="shared" si="0"/>
        <v>43439</v>
      </c>
      <c r="C33" s="19">
        <f t="shared" si="6"/>
        <v>3657446.0910102129</v>
      </c>
      <c r="D33" s="19">
        <f t="shared" si="1"/>
        <v>30150.993018174646</v>
      </c>
      <c r="E33" s="20">
        <f t="shared" si="2"/>
        <v>0</v>
      </c>
      <c r="F33" s="19">
        <f t="shared" si="3"/>
        <v>30150.993018174646</v>
      </c>
      <c r="G33" s="19">
        <f t="shared" si="4"/>
        <v>3939.2960326014545</v>
      </c>
      <c r="H33" s="19">
        <f t="shared" si="7"/>
        <v>26211.696985573191</v>
      </c>
      <c r="I33" s="19">
        <f t="shared" si="5"/>
        <v>3653506.7949776114</v>
      </c>
      <c r="J33" s="19">
        <f>SUM($H$18:$H33)</f>
        <v>422641.68326840532</v>
      </c>
    </row>
    <row r="34" spans="1:10">
      <c r="A34" s="22">
        <f>IF(Values_Entered,A33+1,"")</f>
        <v>17</v>
      </c>
      <c r="B34" s="21">
        <f t="shared" si="0"/>
        <v>43470</v>
      </c>
      <c r="C34" s="19">
        <f t="shared" si="6"/>
        <v>3653506.7949776114</v>
      </c>
      <c r="D34" s="19">
        <f t="shared" si="1"/>
        <v>30150.993018174646</v>
      </c>
      <c r="E34" s="20">
        <f t="shared" si="2"/>
        <v>0</v>
      </c>
      <c r="F34" s="19">
        <f t="shared" si="3"/>
        <v>30150.993018174646</v>
      </c>
      <c r="G34" s="19">
        <f t="shared" si="4"/>
        <v>3967.5276541684325</v>
      </c>
      <c r="H34" s="19">
        <f t="shared" si="7"/>
        <v>26183.465364006213</v>
      </c>
      <c r="I34" s="19">
        <f t="shared" si="5"/>
        <v>3649539.2673234427</v>
      </c>
      <c r="J34" s="19">
        <f>SUM($H$18:$H34)</f>
        <v>448825.14863241155</v>
      </c>
    </row>
    <row r="35" spans="1:10">
      <c r="A35" s="22">
        <f>IF(Values_Entered,A34+1,"")</f>
        <v>18</v>
      </c>
      <c r="B35" s="21">
        <f t="shared" si="0"/>
        <v>43501</v>
      </c>
      <c r="C35" s="19">
        <f t="shared" si="6"/>
        <v>3649539.2673234427</v>
      </c>
      <c r="D35" s="19">
        <f t="shared" si="1"/>
        <v>30150.993018174646</v>
      </c>
      <c r="E35" s="20">
        <f t="shared" si="2"/>
        <v>0</v>
      </c>
      <c r="F35" s="19">
        <f t="shared" si="3"/>
        <v>30150.993018174646</v>
      </c>
      <c r="G35" s="19">
        <f t="shared" si="4"/>
        <v>3995.961602356645</v>
      </c>
      <c r="H35" s="19">
        <f t="shared" si="7"/>
        <v>26155.031415818001</v>
      </c>
      <c r="I35" s="19">
        <f t="shared" si="5"/>
        <v>3645543.305721086</v>
      </c>
      <c r="J35" s="19">
        <f>SUM($H$18:$H35)</f>
        <v>474980.18004822958</v>
      </c>
    </row>
    <row r="36" spans="1:10">
      <c r="A36" s="22">
        <f>IF(Values_Entered,A35+1,"")</f>
        <v>19</v>
      </c>
      <c r="B36" s="21">
        <f t="shared" si="0"/>
        <v>43529</v>
      </c>
      <c r="C36" s="19">
        <f t="shared" si="6"/>
        <v>3645543.305721086</v>
      </c>
      <c r="D36" s="19">
        <f t="shared" si="1"/>
        <v>30150.993018174646</v>
      </c>
      <c r="E36" s="20">
        <f t="shared" si="2"/>
        <v>0</v>
      </c>
      <c r="F36" s="19">
        <f t="shared" si="3"/>
        <v>30150.993018174646</v>
      </c>
      <c r="G36" s="19">
        <f t="shared" si="4"/>
        <v>4024.5993271735315</v>
      </c>
      <c r="H36" s="19">
        <f t="shared" si="7"/>
        <v>26126.393691001114</v>
      </c>
      <c r="I36" s="19">
        <f t="shared" si="5"/>
        <v>3641518.7063939124</v>
      </c>
      <c r="J36" s="19">
        <f>SUM($H$18:$H36)</f>
        <v>501106.57373923069</v>
      </c>
    </row>
    <row r="37" spans="1:10">
      <c r="A37" s="22">
        <f>IF(Values_Entered,A36+1,"")</f>
        <v>20</v>
      </c>
      <c r="B37" s="21">
        <f t="shared" si="0"/>
        <v>43560</v>
      </c>
      <c r="C37" s="19">
        <f t="shared" si="6"/>
        <v>3641518.7063939124</v>
      </c>
      <c r="D37" s="19">
        <f t="shared" si="1"/>
        <v>30150.993018174646</v>
      </c>
      <c r="E37" s="20">
        <f t="shared" si="2"/>
        <v>0</v>
      </c>
      <c r="F37" s="19">
        <f t="shared" si="3"/>
        <v>30150.993018174646</v>
      </c>
      <c r="G37" s="19">
        <f t="shared" si="4"/>
        <v>4053.4422890182759</v>
      </c>
      <c r="H37" s="19">
        <f t="shared" si="7"/>
        <v>26097.55072915637</v>
      </c>
      <c r="I37" s="19">
        <f t="shared" si="5"/>
        <v>3637465.2641048944</v>
      </c>
      <c r="J37" s="19">
        <f>SUM($H$18:$H37)</f>
        <v>527204.1244683871</v>
      </c>
    </row>
    <row r="38" spans="1:10">
      <c r="A38" s="22">
        <f>IF(Values_Entered,A37+1,"")</f>
        <v>21</v>
      </c>
      <c r="B38" s="21">
        <f t="shared" si="0"/>
        <v>43590</v>
      </c>
      <c r="C38" s="19">
        <f t="shared" si="6"/>
        <v>3637465.2641048944</v>
      </c>
      <c r="D38" s="19">
        <f t="shared" si="1"/>
        <v>30150.993018174646</v>
      </c>
      <c r="E38" s="20">
        <f t="shared" si="2"/>
        <v>0</v>
      </c>
      <c r="F38" s="19">
        <f t="shared" si="3"/>
        <v>30150.993018174646</v>
      </c>
      <c r="G38" s="19">
        <f t="shared" si="4"/>
        <v>4082.4919587562363</v>
      </c>
      <c r="H38" s="19">
        <f t="shared" si="7"/>
        <v>26068.50105941841</v>
      </c>
      <c r="I38" s="19">
        <f t="shared" si="5"/>
        <v>3633382.7721461379</v>
      </c>
      <c r="J38" s="19">
        <f>SUM($H$18:$H38)</f>
        <v>553272.62552780553</v>
      </c>
    </row>
    <row r="39" spans="1:10">
      <c r="A39" s="22">
        <f>IF(Values_Entered,A38+1,"")</f>
        <v>22</v>
      </c>
      <c r="B39" s="21">
        <f t="shared" si="0"/>
        <v>43621</v>
      </c>
      <c r="C39" s="19">
        <f t="shared" si="6"/>
        <v>3633382.7721461379</v>
      </c>
      <c r="D39" s="19">
        <f t="shared" si="1"/>
        <v>30150.993018174646</v>
      </c>
      <c r="E39" s="20">
        <f t="shared" si="2"/>
        <v>0</v>
      </c>
      <c r="F39" s="19">
        <f t="shared" si="3"/>
        <v>30150.993018174646</v>
      </c>
      <c r="G39" s="19">
        <f t="shared" si="4"/>
        <v>4111.749817793996</v>
      </c>
      <c r="H39" s="19">
        <f t="shared" si="7"/>
        <v>26039.24320038065</v>
      </c>
      <c r="I39" s="19">
        <f t="shared" si="5"/>
        <v>3629271.0223283437</v>
      </c>
      <c r="J39" s="19">
        <f>SUM($H$18:$H39)</f>
        <v>579311.86872818624</v>
      </c>
    </row>
    <row r="40" spans="1:10">
      <c r="A40" s="22">
        <f>IF(Values_Entered,A39+1,"")</f>
        <v>23</v>
      </c>
      <c r="B40" s="21">
        <f t="shared" si="0"/>
        <v>43651</v>
      </c>
      <c r="C40" s="19">
        <f t="shared" si="6"/>
        <v>3629271.0223283437</v>
      </c>
      <c r="D40" s="19">
        <f t="shared" si="1"/>
        <v>30150.993018174646</v>
      </c>
      <c r="E40" s="20">
        <f t="shared" si="2"/>
        <v>0</v>
      </c>
      <c r="F40" s="19">
        <f t="shared" si="3"/>
        <v>30150.993018174646</v>
      </c>
      <c r="G40" s="19">
        <f t="shared" si="4"/>
        <v>4141.2173581548523</v>
      </c>
      <c r="H40" s="19">
        <f t="shared" si="7"/>
        <v>26009.775660019794</v>
      </c>
      <c r="I40" s="19">
        <f t="shared" si="5"/>
        <v>3625129.804970189</v>
      </c>
      <c r="J40" s="19">
        <f>SUM($H$18:$H40)</f>
        <v>605321.64438820607</v>
      </c>
    </row>
    <row r="41" spans="1:10">
      <c r="A41" s="22">
        <f>IF(Values_Entered,A40+1,"")</f>
        <v>24</v>
      </c>
      <c r="B41" s="21">
        <f t="shared" si="0"/>
        <v>43682</v>
      </c>
      <c r="C41" s="19">
        <f t="shared" si="6"/>
        <v>3625129.804970189</v>
      </c>
      <c r="D41" s="19">
        <f t="shared" si="1"/>
        <v>30150.993018174646</v>
      </c>
      <c r="E41" s="20">
        <f t="shared" si="2"/>
        <v>0</v>
      </c>
      <c r="F41" s="19">
        <f t="shared" si="3"/>
        <v>30150.993018174646</v>
      </c>
      <c r="G41" s="19">
        <f t="shared" si="4"/>
        <v>4170.8960825549584</v>
      </c>
      <c r="H41" s="19">
        <f t="shared" si="7"/>
        <v>25980.096935619687</v>
      </c>
      <c r="I41" s="19">
        <f t="shared" si="5"/>
        <v>3620958.9088876341</v>
      </c>
      <c r="J41" s="19">
        <f>SUM($H$18:$H41)</f>
        <v>631301.74132382579</v>
      </c>
    </row>
    <row r="42" spans="1:10">
      <c r="A42" s="22">
        <f>IF(Values_Entered,A41+1,"")</f>
        <v>25</v>
      </c>
      <c r="B42" s="21">
        <f t="shared" si="0"/>
        <v>43713</v>
      </c>
      <c r="C42" s="64">
        <f t="shared" si="6"/>
        <v>3620958.9088876341</v>
      </c>
      <c r="D42" s="64">
        <f t="shared" si="1"/>
        <v>30150.993018174646</v>
      </c>
      <c r="E42" s="65">
        <f t="shared" si="2"/>
        <v>0</v>
      </c>
      <c r="F42" s="64">
        <f t="shared" si="3"/>
        <v>30150.993018174646</v>
      </c>
      <c r="G42" s="64">
        <f t="shared" si="4"/>
        <v>4200.7875044799403</v>
      </c>
      <c r="H42" s="64">
        <f t="shared" si="7"/>
        <v>25950.205513694706</v>
      </c>
      <c r="I42" s="64">
        <f t="shared" si="5"/>
        <v>3616758.1213831543</v>
      </c>
      <c r="J42" s="64">
        <f>SUM($H$18:$H42)</f>
        <v>657251.94683752046</v>
      </c>
    </row>
    <row r="43" spans="1:10">
      <c r="A43" s="22">
        <f>IF(Values_Entered,A42+1,"")</f>
        <v>26</v>
      </c>
      <c r="B43" s="21">
        <f t="shared" si="0"/>
        <v>43743</v>
      </c>
      <c r="C43" s="64">
        <f t="shared" si="6"/>
        <v>3616758.1213831543</v>
      </c>
      <c r="D43" s="64">
        <f t="shared" si="1"/>
        <v>30150.993018174646</v>
      </c>
      <c r="E43" s="65">
        <f t="shared" si="2"/>
        <v>0</v>
      </c>
      <c r="F43" s="64">
        <f t="shared" si="3"/>
        <v>30150.993018174646</v>
      </c>
      <c r="G43" s="64">
        <f t="shared" si="4"/>
        <v>4230.8931482620428</v>
      </c>
      <c r="H43" s="64">
        <f t="shared" si="7"/>
        <v>25920.099869912603</v>
      </c>
      <c r="I43" s="64">
        <f t="shared" si="5"/>
        <v>3612527.2282348922</v>
      </c>
      <c r="J43" s="64">
        <f>SUM($H$18:$H43)</f>
        <v>683172.04670743307</v>
      </c>
    </row>
    <row r="44" spans="1:10">
      <c r="A44" s="22">
        <f>IF(Values_Entered,A43+1,"")</f>
        <v>27</v>
      </c>
      <c r="B44" s="21">
        <f t="shared" si="0"/>
        <v>43774</v>
      </c>
      <c r="C44" s="64">
        <f t="shared" si="6"/>
        <v>3612527.2282348922</v>
      </c>
      <c r="D44" s="64">
        <f t="shared" si="1"/>
        <v>30150.993018174646</v>
      </c>
      <c r="E44" s="65">
        <f t="shared" si="2"/>
        <v>0</v>
      </c>
      <c r="F44" s="64">
        <f t="shared" si="3"/>
        <v>30150.993018174646</v>
      </c>
      <c r="G44" s="64">
        <f t="shared" si="4"/>
        <v>4261.2145491579176</v>
      </c>
      <c r="H44" s="64">
        <f t="shared" si="7"/>
        <v>25889.778469016728</v>
      </c>
      <c r="I44" s="64">
        <f t="shared" si="5"/>
        <v>3608266.0136857345</v>
      </c>
      <c r="J44" s="64">
        <f>SUM($H$18:$H44)</f>
        <v>709061.82517644984</v>
      </c>
    </row>
    <row r="45" spans="1:10">
      <c r="A45" s="22">
        <f>IF(Values_Entered,A44+1,"")</f>
        <v>28</v>
      </c>
      <c r="B45" s="21">
        <f t="shared" si="0"/>
        <v>43804</v>
      </c>
      <c r="C45" s="64">
        <f t="shared" si="6"/>
        <v>3608266.0136857345</v>
      </c>
      <c r="D45" s="64">
        <f t="shared" si="1"/>
        <v>30150.993018174646</v>
      </c>
      <c r="E45" s="65">
        <f t="shared" si="2"/>
        <v>0</v>
      </c>
      <c r="F45" s="64">
        <f t="shared" si="3"/>
        <v>30150.993018174646</v>
      </c>
      <c r="G45" s="64">
        <f t="shared" si="4"/>
        <v>4291.753253426883</v>
      </c>
      <c r="H45" s="64">
        <f t="shared" si="7"/>
        <v>25859.239764747763</v>
      </c>
      <c r="I45" s="64">
        <f t="shared" si="5"/>
        <v>3603974.2604323076</v>
      </c>
      <c r="J45" s="64">
        <f>SUM($H$18:$H45)</f>
        <v>734921.06494119763</v>
      </c>
    </row>
    <row r="46" spans="1:10">
      <c r="A46" s="22">
        <f>IF(Values_Entered,A45+1,"")</f>
        <v>29</v>
      </c>
      <c r="B46" s="21">
        <f t="shared" si="0"/>
        <v>43835</v>
      </c>
      <c r="C46" s="64">
        <f t="shared" si="6"/>
        <v>3603974.2604323076</v>
      </c>
      <c r="D46" s="64">
        <f t="shared" si="1"/>
        <v>30150.993018174646</v>
      </c>
      <c r="E46" s="65">
        <f t="shared" si="2"/>
        <v>0</v>
      </c>
      <c r="F46" s="64">
        <f t="shared" si="3"/>
        <v>30150.993018174646</v>
      </c>
      <c r="G46" s="64">
        <f t="shared" si="4"/>
        <v>4322.5108184097771</v>
      </c>
      <c r="H46" s="64">
        <f t="shared" si="7"/>
        <v>25828.482199764869</v>
      </c>
      <c r="I46" s="64">
        <f t="shared" si="5"/>
        <v>3599651.7496138979</v>
      </c>
      <c r="J46" s="64">
        <f>SUM($H$18:$H46)</f>
        <v>760749.54714096244</v>
      </c>
    </row>
    <row r="47" spans="1:10">
      <c r="A47" s="22">
        <f>IF(Values_Entered,A46+1,"")</f>
        <v>30</v>
      </c>
      <c r="B47" s="21">
        <f t="shared" si="0"/>
        <v>43866</v>
      </c>
      <c r="C47" s="64">
        <f t="shared" si="6"/>
        <v>3599651.7496138979</v>
      </c>
      <c r="D47" s="64">
        <f t="shared" si="1"/>
        <v>30150.993018174646</v>
      </c>
      <c r="E47" s="65">
        <f t="shared" si="2"/>
        <v>0</v>
      </c>
      <c r="F47" s="64">
        <f t="shared" si="3"/>
        <v>30150.993018174646</v>
      </c>
      <c r="G47" s="64">
        <f t="shared" si="4"/>
        <v>4353.4888126083788</v>
      </c>
      <c r="H47" s="64">
        <f t="shared" si="7"/>
        <v>25797.504205566267</v>
      </c>
      <c r="I47" s="64">
        <f t="shared" si="5"/>
        <v>3595298.2608012897</v>
      </c>
      <c r="J47" s="64">
        <f>SUM($H$18:$H47)</f>
        <v>786547.05134652869</v>
      </c>
    </row>
    <row r="48" spans="1:10">
      <c r="A48" s="22">
        <f>IF(Values_Entered,A47+1,"")</f>
        <v>31</v>
      </c>
      <c r="B48" s="21">
        <f t="shared" si="0"/>
        <v>43895</v>
      </c>
      <c r="C48" s="64">
        <f t="shared" si="6"/>
        <v>3595298.2608012897</v>
      </c>
      <c r="D48" s="64">
        <f t="shared" si="1"/>
        <v>30150.993018174646</v>
      </c>
      <c r="E48" s="65">
        <f t="shared" si="2"/>
        <v>0</v>
      </c>
      <c r="F48" s="64">
        <f t="shared" si="3"/>
        <v>30150.993018174646</v>
      </c>
      <c r="G48" s="64">
        <f t="shared" si="4"/>
        <v>4384.688815765403</v>
      </c>
      <c r="H48" s="64">
        <f t="shared" si="7"/>
        <v>25766.304202409243</v>
      </c>
      <c r="I48" s="64">
        <f t="shared" si="5"/>
        <v>3590913.5719855241</v>
      </c>
      <c r="J48" s="64">
        <f>SUM($H$18:$H48)</f>
        <v>812313.35554893792</v>
      </c>
    </row>
    <row r="49" spans="1:10">
      <c r="A49" s="22">
        <f>IF(Values_Entered,A48+1,"")</f>
        <v>32</v>
      </c>
      <c r="B49" s="21">
        <f t="shared" si="0"/>
        <v>43926</v>
      </c>
      <c r="C49" s="64">
        <f t="shared" si="6"/>
        <v>3590913.5719855241</v>
      </c>
      <c r="D49" s="64">
        <f t="shared" si="1"/>
        <v>30150.993018174646</v>
      </c>
      <c r="E49" s="65">
        <f t="shared" si="2"/>
        <v>0</v>
      </c>
      <c r="F49" s="64">
        <f t="shared" si="3"/>
        <v>30150.993018174646</v>
      </c>
      <c r="G49" s="64">
        <f t="shared" si="4"/>
        <v>4416.1124189450602</v>
      </c>
      <c r="H49" s="64">
        <f t="shared" si="7"/>
        <v>25734.880599229586</v>
      </c>
      <c r="I49" s="64">
        <f t="shared" si="5"/>
        <v>3586497.4595665792</v>
      </c>
      <c r="J49" s="64">
        <f>SUM($H$18:$H49)</f>
        <v>838048.23614816752</v>
      </c>
    </row>
    <row r="50" spans="1:10">
      <c r="A50" s="22">
        <f>IF(Values_Entered,A49+1,"")</f>
        <v>33</v>
      </c>
      <c r="B50" s="21">
        <f t="shared" si="0"/>
        <v>43956</v>
      </c>
      <c r="C50" s="64">
        <f t="shared" si="6"/>
        <v>3586497.4595665792</v>
      </c>
      <c r="D50" s="64">
        <f t="shared" si="1"/>
        <v>30150.993018174646</v>
      </c>
      <c r="E50" s="65">
        <f t="shared" si="2"/>
        <v>0</v>
      </c>
      <c r="F50" s="64">
        <f t="shared" si="3"/>
        <v>30150.993018174646</v>
      </c>
      <c r="G50" s="64">
        <f t="shared" si="4"/>
        <v>4447.7612246141653</v>
      </c>
      <c r="H50" s="64">
        <f t="shared" si="7"/>
        <v>25703.231793560481</v>
      </c>
      <c r="I50" s="64">
        <f t="shared" si="5"/>
        <v>3582049.6983419652</v>
      </c>
      <c r="J50" s="64">
        <f>SUM($H$18:$H50)</f>
        <v>863751.46794172795</v>
      </c>
    </row>
    <row r="51" spans="1:10">
      <c r="A51" s="22">
        <f>IF(Values_Entered,A50+1,"")</f>
        <v>34</v>
      </c>
      <c r="B51" s="21">
        <f t="shared" si="0"/>
        <v>43987</v>
      </c>
      <c r="C51" s="64">
        <f t="shared" si="6"/>
        <v>3582049.6983419652</v>
      </c>
      <c r="D51" s="64">
        <f t="shared" si="1"/>
        <v>30150.993018174646</v>
      </c>
      <c r="E51" s="65">
        <f t="shared" si="2"/>
        <v>0</v>
      </c>
      <c r="F51" s="64">
        <f t="shared" si="3"/>
        <v>30150.993018174646</v>
      </c>
      <c r="G51" s="64">
        <f t="shared" si="4"/>
        <v>4479.6368467238972</v>
      </c>
      <c r="H51" s="64">
        <f t="shared" si="7"/>
        <v>25671.356171450749</v>
      </c>
      <c r="I51" s="64">
        <f t="shared" si="5"/>
        <v>3577570.0614952412</v>
      </c>
      <c r="J51" s="64">
        <f>SUM($H$18:$H51)</f>
        <v>889422.82411317865</v>
      </c>
    </row>
    <row r="52" spans="1:10">
      <c r="A52" s="22">
        <f>IF(Values_Entered,A51+1,"")</f>
        <v>35</v>
      </c>
      <c r="B52" s="21">
        <f t="shared" si="0"/>
        <v>44017</v>
      </c>
      <c r="C52" s="64">
        <f t="shared" si="6"/>
        <v>3577570.0614952412</v>
      </c>
      <c r="D52" s="64">
        <f t="shared" si="1"/>
        <v>30150.993018174646</v>
      </c>
      <c r="E52" s="65">
        <f t="shared" si="2"/>
        <v>0</v>
      </c>
      <c r="F52" s="64">
        <f t="shared" si="3"/>
        <v>30150.993018174646</v>
      </c>
      <c r="G52" s="64">
        <f t="shared" si="4"/>
        <v>4511.7409107920867</v>
      </c>
      <c r="H52" s="64">
        <f t="shared" si="7"/>
        <v>25639.252107382559</v>
      </c>
      <c r="I52" s="64">
        <f t="shared" si="5"/>
        <v>3573058.320584449</v>
      </c>
      <c r="J52" s="64">
        <f>SUM($H$18:$H52)</f>
        <v>915062.07622056117</v>
      </c>
    </row>
    <row r="53" spans="1:10">
      <c r="A53" s="22">
        <f>IF(Values_Entered,A52+1,"")</f>
        <v>36</v>
      </c>
      <c r="B53" s="21">
        <f t="shared" si="0"/>
        <v>44048</v>
      </c>
      <c r="C53" s="64">
        <f t="shared" si="6"/>
        <v>3573058.320584449</v>
      </c>
      <c r="D53" s="64">
        <f t="shared" si="1"/>
        <v>30150.993018174646</v>
      </c>
      <c r="E53" s="65">
        <f t="shared" si="2"/>
        <v>0</v>
      </c>
      <c r="F53" s="64">
        <f t="shared" si="3"/>
        <v>30150.993018174646</v>
      </c>
      <c r="G53" s="64">
        <f t="shared" si="4"/>
        <v>4544.0750539861001</v>
      </c>
      <c r="H53" s="64">
        <f t="shared" si="7"/>
        <v>25606.917964188546</v>
      </c>
      <c r="I53" s="64">
        <f t="shared" si="5"/>
        <v>3568514.2455304628</v>
      </c>
      <c r="J53" s="64">
        <f>SUM($H$18:$H53)</f>
        <v>940668.99418474967</v>
      </c>
    </row>
    <row r="54" spans="1:10">
      <c r="A54" s="22">
        <f>IF(Values_Entered,A53+1,"")</f>
        <v>37</v>
      </c>
      <c r="B54" s="21">
        <f t="shared" si="0"/>
        <v>44079</v>
      </c>
      <c r="C54" s="64">
        <f t="shared" si="6"/>
        <v>3568514.2455304628</v>
      </c>
      <c r="D54" s="64">
        <f t="shared" si="1"/>
        <v>30150.993018174646</v>
      </c>
      <c r="E54" s="65">
        <f t="shared" si="2"/>
        <v>0</v>
      </c>
      <c r="F54" s="64">
        <f t="shared" si="3"/>
        <v>30150.993018174646</v>
      </c>
      <c r="G54" s="64">
        <f t="shared" si="4"/>
        <v>4576.6409252063313</v>
      </c>
      <c r="H54" s="64">
        <f t="shared" si="7"/>
        <v>25574.352092968315</v>
      </c>
      <c r="I54" s="64">
        <f t="shared" si="5"/>
        <v>3563937.6046052566</v>
      </c>
      <c r="J54" s="64">
        <f>SUM($H$18:$H54)</f>
        <v>966243.34627771797</v>
      </c>
    </row>
    <row r="55" spans="1:10">
      <c r="A55" s="22">
        <f>IF(Values_Entered,A54+1,"")</f>
        <v>38</v>
      </c>
      <c r="B55" s="21">
        <f t="shared" si="0"/>
        <v>44109</v>
      </c>
      <c r="C55" s="64">
        <f t="shared" si="6"/>
        <v>3563937.6046052566</v>
      </c>
      <c r="D55" s="64">
        <f t="shared" si="1"/>
        <v>30150.993018174646</v>
      </c>
      <c r="E55" s="65">
        <f t="shared" si="2"/>
        <v>0</v>
      </c>
      <c r="F55" s="64">
        <f t="shared" si="3"/>
        <v>30150.993018174646</v>
      </c>
      <c r="G55" s="64">
        <f t="shared" si="4"/>
        <v>4609.4401851703115</v>
      </c>
      <c r="H55" s="64">
        <f t="shared" si="7"/>
        <v>25541.552833004334</v>
      </c>
      <c r="I55" s="64">
        <f t="shared" si="5"/>
        <v>3559328.1644200864</v>
      </c>
      <c r="J55" s="64">
        <f>SUM($H$18:$H55)</f>
        <v>991784.89911072236</v>
      </c>
    </row>
    <row r="56" spans="1:10">
      <c r="A56" s="22">
        <f>IF(Values_Entered,A55+1,"")</f>
        <v>39</v>
      </c>
      <c r="B56" s="21">
        <f t="shared" si="0"/>
        <v>44140</v>
      </c>
      <c r="C56" s="64">
        <f t="shared" si="6"/>
        <v>3559328.1644200864</v>
      </c>
      <c r="D56" s="64">
        <f t="shared" si="1"/>
        <v>30150.993018174646</v>
      </c>
      <c r="E56" s="65">
        <f t="shared" si="2"/>
        <v>0</v>
      </c>
      <c r="F56" s="64">
        <f t="shared" si="3"/>
        <v>30150.993018174646</v>
      </c>
      <c r="G56" s="64">
        <f t="shared" si="4"/>
        <v>4642.4745064973649</v>
      </c>
      <c r="H56" s="64">
        <f t="shared" si="7"/>
        <v>25508.518511677281</v>
      </c>
      <c r="I56" s="64">
        <f t="shared" si="5"/>
        <v>3554685.689913589</v>
      </c>
      <c r="J56" s="64">
        <f>SUM($H$18:$H56)</f>
        <v>1017293.4176223996</v>
      </c>
    </row>
    <row r="57" spans="1:10">
      <c r="A57" s="22">
        <f>IF(Values_Entered,A56+1,"")</f>
        <v>40</v>
      </c>
      <c r="B57" s="21">
        <f t="shared" si="0"/>
        <v>44170</v>
      </c>
      <c r="C57" s="64">
        <f t="shared" si="6"/>
        <v>3554685.689913589</v>
      </c>
      <c r="D57" s="64">
        <f t="shared" si="1"/>
        <v>30150.993018174646</v>
      </c>
      <c r="E57" s="65">
        <f t="shared" si="2"/>
        <v>0</v>
      </c>
      <c r="F57" s="64">
        <f t="shared" si="3"/>
        <v>30150.993018174646</v>
      </c>
      <c r="G57" s="64">
        <f t="shared" si="4"/>
        <v>4675.7455737939272</v>
      </c>
      <c r="H57" s="64">
        <f t="shared" si="7"/>
        <v>25475.247444380719</v>
      </c>
      <c r="I57" s="64">
        <f t="shared" si="5"/>
        <v>3550009.944339795</v>
      </c>
      <c r="J57" s="64">
        <f>SUM($H$18:$H57)</f>
        <v>1042768.6650667804</v>
      </c>
    </row>
    <row r="58" spans="1:10">
      <c r="A58" s="22">
        <f>IF(Values_Entered,A57+1,"")</f>
        <v>41</v>
      </c>
      <c r="B58" s="21">
        <f t="shared" si="0"/>
        <v>44201</v>
      </c>
      <c r="C58" s="64">
        <f t="shared" si="6"/>
        <v>3550009.944339795</v>
      </c>
      <c r="D58" s="64">
        <f t="shared" si="1"/>
        <v>30150.993018174646</v>
      </c>
      <c r="E58" s="65">
        <f t="shared" si="2"/>
        <v>0</v>
      </c>
      <c r="F58" s="64">
        <f t="shared" si="3"/>
        <v>30150.993018174646</v>
      </c>
      <c r="G58" s="64">
        <f t="shared" si="4"/>
        <v>4709.2550837394519</v>
      </c>
      <c r="H58" s="64">
        <f t="shared" si="7"/>
        <v>25441.737934435194</v>
      </c>
      <c r="I58" s="64">
        <f t="shared" si="5"/>
        <v>3545300.6892560557</v>
      </c>
      <c r="J58" s="64">
        <f>SUM($H$18:$H58)</f>
        <v>1068210.4030012155</v>
      </c>
    </row>
    <row r="59" spans="1:10">
      <c r="A59" s="22">
        <f>IF(Values_Entered,A58+1,"")</f>
        <v>42</v>
      </c>
      <c r="B59" s="21">
        <f t="shared" si="0"/>
        <v>44232</v>
      </c>
      <c r="C59" s="64">
        <f t="shared" si="6"/>
        <v>3545300.6892560557</v>
      </c>
      <c r="D59" s="64">
        <f t="shared" si="1"/>
        <v>30150.993018174646</v>
      </c>
      <c r="E59" s="65">
        <f t="shared" si="2"/>
        <v>0</v>
      </c>
      <c r="F59" s="64">
        <f t="shared" si="3"/>
        <v>30150.993018174646</v>
      </c>
      <c r="G59" s="64">
        <f t="shared" si="4"/>
        <v>4743.0047451729151</v>
      </c>
      <c r="H59" s="64">
        <f t="shared" si="7"/>
        <v>25407.988273001731</v>
      </c>
      <c r="I59" s="64">
        <f t="shared" si="5"/>
        <v>3540557.6845108829</v>
      </c>
      <c r="J59" s="64">
        <f>SUM($H$18:$H59)</f>
        <v>1093618.3912742173</v>
      </c>
    </row>
    <row r="60" spans="1:10">
      <c r="A60" s="22">
        <f>IF(Values_Entered,A59+1,"")</f>
        <v>43</v>
      </c>
      <c r="B60" s="21">
        <f t="shared" si="0"/>
        <v>44260</v>
      </c>
      <c r="C60" s="64">
        <f t="shared" si="6"/>
        <v>3540557.6845108829</v>
      </c>
      <c r="D60" s="64">
        <f t="shared" si="1"/>
        <v>30150.993018174646</v>
      </c>
      <c r="E60" s="65">
        <f t="shared" si="2"/>
        <v>0</v>
      </c>
      <c r="F60" s="64">
        <f t="shared" si="3"/>
        <v>30150.993018174646</v>
      </c>
      <c r="G60" s="64">
        <f t="shared" si="4"/>
        <v>4776.9962791799881</v>
      </c>
      <c r="H60" s="64">
        <f t="shared" si="7"/>
        <v>25373.996738994658</v>
      </c>
      <c r="I60" s="64">
        <f t="shared" si="5"/>
        <v>3535780.6882317029</v>
      </c>
      <c r="J60" s="64">
        <f>SUM($H$18:$H60)</f>
        <v>1118992.388013212</v>
      </c>
    </row>
    <row r="61" spans="1:10">
      <c r="A61" s="22">
        <f>IF(Values_Entered,A60+1,"")</f>
        <v>44</v>
      </c>
      <c r="B61" s="21">
        <f t="shared" si="0"/>
        <v>44291</v>
      </c>
      <c r="C61" s="64">
        <f t="shared" si="6"/>
        <v>3535780.6882317029</v>
      </c>
      <c r="D61" s="64">
        <f t="shared" si="1"/>
        <v>30150.993018174646</v>
      </c>
      <c r="E61" s="65">
        <f t="shared" si="2"/>
        <v>0</v>
      </c>
      <c r="F61" s="64">
        <f t="shared" si="3"/>
        <v>30150.993018174646</v>
      </c>
      <c r="G61" s="64">
        <f t="shared" si="4"/>
        <v>4811.2314191807782</v>
      </c>
      <c r="H61" s="64">
        <f t="shared" si="7"/>
        <v>25339.761598993868</v>
      </c>
      <c r="I61" s="64">
        <f t="shared" si="5"/>
        <v>3530969.4568125219</v>
      </c>
      <c r="J61" s="64">
        <f>SUM($H$18:$H61)</f>
        <v>1144332.1496122058</v>
      </c>
    </row>
    <row r="62" spans="1:10">
      <c r="A62" s="22">
        <f>IF(Values_Entered,A61+1,"")</f>
        <v>45</v>
      </c>
      <c r="B62" s="21">
        <f t="shared" si="0"/>
        <v>44321</v>
      </c>
      <c r="C62" s="64">
        <f t="shared" si="6"/>
        <v>3530969.4568125219</v>
      </c>
      <c r="D62" s="64">
        <f t="shared" si="1"/>
        <v>30150.993018174646</v>
      </c>
      <c r="E62" s="65">
        <f t="shared" si="2"/>
        <v>0</v>
      </c>
      <c r="F62" s="64">
        <f t="shared" si="3"/>
        <v>30150.993018174646</v>
      </c>
      <c r="G62" s="64">
        <f t="shared" si="4"/>
        <v>4845.7119110182393</v>
      </c>
      <c r="H62" s="64">
        <f t="shared" si="7"/>
        <v>25305.281107156407</v>
      </c>
      <c r="I62" s="64">
        <f t="shared" si="5"/>
        <v>3526123.7449015034</v>
      </c>
      <c r="J62" s="64">
        <f>SUM($H$18:$H62)</f>
        <v>1169637.4307193621</v>
      </c>
    </row>
    <row r="63" spans="1:10">
      <c r="A63" s="22">
        <f>IF(Values_Entered,A62+1,"")</f>
        <v>46</v>
      </c>
      <c r="B63" s="21">
        <f t="shared" si="0"/>
        <v>44352</v>
      </c>
      <c r="C63" s="64">
        <f t="shared" si="6"/>
        <v>3526123.7449015034</v>
      </c>
      <c r="D63" s="64">
        <f t="shared" si="1"/>
        <v>30150.993018174646</v>
      </c>
      <c r="E63" s="65">
        <f t="shared" si="2"/>
        <v>0</v>
      </c>
      <c r="F63" s="64">
        <f t="shared" si="3"/>
        <v>30150.993018174646</v>
      </c>
      <c r="G63" s="64">
        <f t="shared" si="4"/>
        <v>4880.4395130472076</v>
      </c>
      <c r="H63" s="64">
        <f t="shared" si="7"/>
        <v>25270.553505127438</v>
      </c>
      <c r="I63" s="64">
        <f t="shared" si="5"/>
        <v>3521243.3053884562</v>
      </c>
      <c r="J63" s="64">
        <f>SUM($H$18:$H63)</f>
        <v>1194907.9842244897</v>
      </c>
    </row>
    <row r="64" spans="1:10">
      <c r="A64" s="22">
        <f>IF(Values_Entered,A63+1,"")</f>
        <v>47</v>
      </c>
      <c r="B64" s="21">
        <f t="shared" si="0"/>
        <v>44382</v>
      </c>
      <c r="C64" s="64">
        <f t="shared" si="6"/>
        <v>3521243.3053884562</v>
      </c>
      <c r="D64" s="64">
        <f t="shared" si="1"/>
        <v>30150.993018174646</v>
      </c>
      <c r="E64" s="65">
        <f t="shared" si="2"/>
        <v>0</v>
      </c>
      <c r="F64" s="64">
        <f t="shared" si="3"/>
        <v>30150.993018174646</v>
      </c>
      <c r="G64" s="64">
        <f t="shared" si="4"/>
        <v>4915.4159962240483</v>
      </c>
      <c r="H64" s="64">
        <f t="shared" si="7"/>
        <v>25235.577021950598</v>
      </c>
      <c r="I64" s="64">
        <f t="shared" si="5"/>
        <v>3516327.8893922321</v>
      </c>
      <c r="J64" s="64">
        <f>SUM($H$18:$H64)</f>
        <v>1220143.5612464403</v>
      </c>
    </row>
    <row r="65" spans="1:10">
      <c r="A65" s="22">
        <f>IF(Values_Entered,A64+1,"")</f>
        <v>48</v>
      </c>
      <c r="B65" s="21">
        <f t="shared" si="0"/>
        <v>44413</v>
      </c>
      <c r="C65" s="64">
        <f t="shared" si="6"/>
        <v>3516327.8893922321</v>
      </c>
      <c r="D65" s="64">
        <f t="shared" si="1"/>
        <v>30150.993018174646</v>
      </c>
      <c r="E65" s="65">
        <f t="shared" si="2"/>
        <v>0</v>
      </c>
      <c r="F65" s="64">
        <f t="shared" si="3"/>
        <v>30150.993018174646</v>
      </c>
      <c r="G65" s="64">
        <f t="shared" si="4"/>
        <v>4950.6431441969871</v>
      </c>
      <c r="H65" s="64">
        <f t="shared" si="7"/>
        <v>25200.349873977659</v>
      </c>
      <c r="I65" s="64">
        <f t="shared" si="5"/>
        <v>3511377.2462480352</v>
      </c>
      <c r="J65" s="64">
        <f>SUM($H$18:$H65)</f>
        <v>1245343.911120418</v>
      </c>
    </row>
    <row r="66" spans="1:10">
      <c r="A66" s="22">
        <f>IF(Values_Entered,A65+1,"")</f>
        <v>49</v>
      </c>
      <c r="B66" s="21">
        <f t="shared" si="0"/>
        <v>44444</v>
      </c>
      <c r="C66" s="64">
        <f t="shared" si="6"/>
        <v>3511377.2462480352</v>
      </c>
      <c r="D66" s="64">
        <f t="shared" si="1"/>
        <v>30150.993018174646</v>
      </c>
      <c r="E66" s="65">
        <f t="shared" si="2"/>
        <v>0</v>
      </c>
      <c r="F66" s="64">
        <f t="shared" si="3"/>
        <v>30150.993018174646</v>
      </c>
      <c r="G66" s="64">
        <f t="shared" si="4"/>
        <v>4986.1227533970632</v>
      </c>
      <c r="H66" s="64">
        <f t="shared" si="7"/>
        <v>25164.870264777583</v>
      </c>
      <c r="I66" s="64">
        <f t="shared" si="5"/>
        <v>3506391.1234946381</v>
      </c>
      <c r="J66" s="64">
        <f>SUM($H$18:$H66)</f>
        <v>1270508.7813851957</v>
      </c>
    </row>
    <row r="67" spans="1:10">
      <c r="A67" s="22">
        <f>IF(Values_Entered,A66+1,"")</f>
        <v>50</v>
      </c>
      <c r="B67" s="21">
        <f t="shared" si="0"/>
        <v>44474</v>
      </c>
      <c r="C67" s="64">
        <f t="shared" si="6"/>
        <v>3506391.1234946381</v>
      </c>
      <c r="D67" s="64">
        <f t="shared" si="1"/>
        <v>30150.993018174646</v>
      </c>
      <c r="E67" s="65">
        <f t="shared" si="2"/>
        <v>0</v>
      </c>
      <c r="F67" s="64">
        <f t="shared" si="3"/>
        <v>30150.993018174646</v>
      </c>
      <c r="G67" s="64">
        <f t="shared" si="4"/>
        <v>5021.8566331297443</v>
      </c>
      <c r="H67" s="64">
        <f t="shared" si="7"/>
        <v>25129.136385044902</v>
      </c>
      <c r="I67" s="64">
        <f t="shared" si="5"/>
        <v>3501369.2668615086</v>
      </c>
      <c r="J67" s="64">
        <f>SUM($H$18:$H67)</f>
        <v>1295637.9177702407</v>
      </c>
    </row>
    <row r="68" spans="1:10">
      <c r="A68" s="22">
        <f>IF(Values_Entered,A67+1,"")</f>
        <v>51</v>
      </c>
      <c r="B68" s="21">
        <f t="shared" si="0"/>
        <v>44505</v>
      </c>
      <c r="C68" s="64">
        <f t="shared" si="6"/>
        <v>3501369.2668615086</v>
      </c>
      <c r="D68" s="64">
        <f t="shared" si="1"/>
        <v>30150.993018174646</v>
      </c>
      <c r="E68" s="65">
        <f t="shared" si="2"/>
        <v>0</v>
      </c>
      <c r="F68" s="64">
        <f t="shared" si="3"/>
        <v>30150.993018174646</v>
      </c>
      <c r="G68" s="64">
        <f t="shared" si="4"/>
        <v>5057.8466056671714</v>
      </c>
      <c r="H68" s="64">
        <f t="shared" si="7"/>
        <v>25093.146412507474</v>
      </c>
      <c r="I68" s="64">
        <f t="shared" si="5"/>
        <v>3496311.4202558412</v>
      </c>
      <c r="J68" s="64">
        <f>SUM($H$18:$H68)</f>
        <v>1320731.0641827481</v>
      </c>
    </row>
    <row r="69" spans="1:10">
      <c r="A69" s="22">
        <f>IF(Values_Entered,A68+1,"")</f>
        <v>52</v>
      </c>
      <c r="B69" s="21">
        <f t="shared" si="0"/>
        <v>44535</v>
      </c>
      <c r="C69" s="64">
        <f t="shared" si="6"/>
        <v>3496311.4202558412</v>
      </c>
      <c r="D69" s="64">
        <f t="shared" si="1"/>
        <v>30150.993018174646</v>
      </c>
      <c r="E69" s="65">
        <f t="shared" si="2"/>
        <v>0</v>
      </c>
      <c r="F69" s="64">
        <f t="shared" si="3"/>
        <v>30150.993018174646</v>
      </c>
      <c r="G69" s="64">
        <f t="shared" si="4"/>
        <v>5094.09450634112</v>
      </c>
      <c r="H69" s="64">
        <f t="shared" si="7"/>
        <v>25056.898511833526</v>
      </c>
      <c r="I69" s="64">
        <f t="shared" si="5"/>
        <v>3491217.3257495002</v>
      </c>
      <c r="J69" s="64">
        <f>SUM($H$18:$H69)</f>
        <v>1345787.9626945816</v>
      </c>
    </row>
    <row r="70" spans="1:10">
      <c r="A70" s="22">
        <f>IF(Values_Entered,A69+1,"")</f>
        <v>53</v>
      </c>
      <c r="B70" s="21">
        <f t="shared" si="0"/>
        <v>44566</v>
      </c>
      <c r="C70" s="64">
        <f t="shared" si="6"/>
        <v>3491217.3257495002</v>
      </c>
      <c r="D70" s="64">
        <f t="shared" si="1"/>
        <v>30150.993018174646</v>
      </c>
      <c r="E70" s="65">
        <f t="shared" si="2"/>
        <v>0</v>
      </c>
      <c r="F70" s="64">
        <f t="shared" si="3"/>
        <v>30150.993018174646</v>
      </c>
      <c r="G70" s="64">
        <f t="shared" si="4"/>
        <v>5130.6021836365653</v>
      </c>
      <c r="H70" s="64">
        <f t="shared" si="7"/>
        <v>25020.390834538081</v>
      </c>
      <c r="I70" s="64">
        <f t="shared" si="5"/>
        <v>3486086.7235658634</v>
      </c>
      <c r="J70" s="64">
        <f>SUM($H$18:$H70)</f>
        <v>1370808.3535291196</v>
      </c>
    </row>
    <row r="71" spans="1:10">
      <c r="A71" s="22">
        <f>IF(Values_Entered,A70+1,"")</f>
        <v>54</v>
      </c>
      <c r="B71" s="21">
        <f t="shared" si="0"/>
        <v>44597</v>
      </c>
      <c r="C71" s="64">
        <f t="shared" si="6"/>
        <v>3486086.7235658634</v>
      </c>
      <c r="D71" s="64">
        <f t="shared" si="1"/>
        <v>30150.993018174646</v>
      </c>
      <c r="E71" s="65">
        <f t="shared" si="2"/>
        <v>0</v>
      </c>
      <c r="F71" s="64">
        <f t="shared" si="3"/>
        <v>30150.993018174646</v>
      </c>
      <c r="G71" s="64">
        <f t="shared" si="4"/>
        <v>5167.3714992859605</v>
      </c>
      <c r="H71" s="64">
        <f t="shared" si="7"/>
        <v>24983.621518888685</v>
      </c>
      <c r="I71" s="64">
        <f t="shared" si="5"/>
        <v>3480919.3520665774</v>
      </c>
      <c r="J71" s="64">
        <f>SUM($H$18:$H71)</f>
        <v>1395791.9750480084</v>
      </c>
    </row>
    <row r="72" spans="1:10">
      <c r="A72" s="22">
        <f>IF(Values_Entered,A71+1,"")</f>
        <v>55</v>
      </c>
      <c r="B72" s="21">
        <f t="shared" si="0"/>
        <v>44625</v>
      </c>
      <c r="C72" s="64">
        <f t="shared" si="6"/>
        <v>3480919.3520665774</v>
      </c>
      <c r="D72" s="64">
        <f t="shared" si="1"/>
        <v>30150.993018174646</v>
      </c>
      <c r="E72" s="65">
        <f t="shared" si="2"/>
        <v>0</v>
      </c>
      <c r="F72" s="64">
        <f t="shared" si="3"/>
        <v>30150.993018174646</v>
      </c>
      <c r="G72" s="64">
        <f t="shared" si="4"/>
        <v>5204.4043283641768</v>
      </c>
      <c r="H72" s="64">
        <f t="shared" si="7"/>
        <v>24946.588689810469</v>
      </c>
      <c r="I72" s="64">
        <f t="shared" si="5"/>
        <v>3475714.9477382135</v>
      </c>
      <c r="J72" s="64">
        <f>SUM($H$18:$H72)</f>
        <v>1420738.5637378187</v>
      </c>
    </row>
    <row r="73" spans="1:10">
      <c r="A73" s="22">
        <f>IF(Values_Entered,A72+1,"")</f>
        <v>56</v>
      </c>
      <c r="B73" s="21">
        <f t="shared" si="0"/>
        <v>44656</v>
      </c>
      <c r="C73" s="64">
        <f t="shared" si="6"/>
        <v>3475714.9477382135</v>
      </c>
      <c r="D73" s="64">
        <f t="shared" si="1"/>
        <v>30150.993018174646</v>
      </c>
      <c r="E73" s="65">
        <f t="shared" si="2"/>
        <v>0</v>
      </c>
      <c r="F73" s="64">
        <f t="shared" si="3"/>
        <v>30150.993018174646</v>
      </c>
      <c r="G73" s="64">
        <f t="shared" si="4"/>
        <v>5241.7025593841208</v>
      </c>
      <c r="H73" s="64">
        <f t="shared" si="7"/>
        <v>24909.290458790525</v>
      </c>
      <c r="I73" s="64">
        <f t="shared" si="5"/>
        <v>3470473.2451788294</v>
      </c>
      <c r="J73" s="64">
        <f>SUM($H$18:$H73)</f>
        <v>1445647.8541966092</v>
      </c>
    </row>
    <row r="74" spans="1:10">
      <c r="A74" s="22">
        <f>IF(Values_Entered,A73+1,"")</f>
        <v>57</v>
      </c>
      <c r="B74" s="21">
        <f t="shared" si="0"/>
        <v>44686</v>
      </c>
      <c r="C74" s="64">
        <f t="shared" si="6"/>
        <v>3470473.2451788294</v>
      </c>
      <c r="D74" s="64">
        <f t="shared" si="1"/>
        <v>30150.993018174646</v>
      </c>
      <c r="E74" s="65">
        <f t="shared" si="2"/>
        <v>0</v>
      </c>
      <c r="F74" s="64">
        <f t="shared" si="3"/>
        <v>30150.993018174646</v>
      </c>
      <c r="G74" s="64">
        <f t="shared" si="4"/>
        <v>5279.2680943930354</v>
      </c>
      <c r="H74" s="64">
        <f t="shared" si="7"/>
        <v>24871.72492378161</v>
      </c>
      <c r="I74" s="64">
        <f t="shared" si="5"/>
        <v>3465193.9770844365</v>
      </c>
      <c r="J74" s="64">
        <f>SUM($H$18:$H74)</f>
        <v>1470519.5791203908</v>
      </c>
    </row>
    <row r="75" spans="1:10">
      <c r="A75" s="22">
        <f>IF(Values_Entered,A74+1,"")</f>
        <v>58</v>
      </c>
      <c r="B75" s="21">
        <f t="shared" si="0"/>
        <v>44717</v>
      </c>
      <c r="C75" s="64">
        <f t="shared" si="6"/>
        <v>3465193.9770844365</v>
      </c>
      <c r="D75" s="64">
        <f t="shared" si="1"/>
        <v>30150.993018174646</v>
      </c>
      <c r="E75" s="65">
        <f t="shared" si="2"/>
        <v>0</v>
      </c>
      <c r="F75" s="64">
        <f t="shared" si="3"/>
        <v>30150.993018174646</v>
      </c>
      <c r="G75" s="64">
        <f t="shared" si="4"/>
        <v>5317.1028490695207</v>
      </c>
      <c r="H75" s="64">
        <f t="shared" si="7"/>
        <v>24833.890169105125</v>
      </c>
      <c r="I75" s="64">
        <f t="shared" si="5"/>
        <v>3459876.8742353669</v>
      </c>
      <c r="J75" s="64">
        <f>SUM($H$18:$H75)</f>
        <v>1495353.4692894958</v>
      </c>
    </row>
    <row r="76" spans="1:10">
      <c r="A76" s="22">
        <f>IF(Values_Entered,A75+1,"")</f>
        <v>59</v>
      </c>
      <c r="B76" s="21">
        <f t="shared" si="0"/>
        <v>44747</v>
      </c>
      <c r="C76" s="64">
        <f t="shared" si="6"/>
        <v>3459876.8742353669</v>
      </c>
      <c r="D76" s="64">
        <f t="shared" si="1"/>
        <v>30150.993018174646</v>
      </c>
      <c r="E76" s="65">
        <f t="shared" si="2"/>
        <v>0</v>
      </c>
      <c r="F76" s="64">
        <f t="shared" si="3"/>
        <v>30150.993018174646</v>
      </c>
      <c r="G76" s="64">
        <f t="shared" si="4"/>
        <v>5355.208752821185</v>
      </c>
      <c r="H76" s="64">
        <f t="shared" si="7"/>
        <v>24795.784265353461</v>
      </c>
      <c r="I76" s="64">
        <f t="shared" si="5"/>
        <v>3454521.6654825457</v>
      </c>
      <c r="J76" s="64">
        <f>SUM($H$18:$H76)</f>
        <v>1520149.2535548494</v>
      </c>
    </row>
    <row r="77" spans="1:10">
      <c r="A77" s="22">
        <f>IF(Values_Entered,A76+1,"")</f>
        <v>60</v>
      </c>
      <c r="B77" s="21">
        <f t="shared" si="0"/>
        <v>44778</v>
      </c>
      <c r="C77" s="64">
        <f t="shared" si="6"/>
        <v>3454521.6654825457</v>
      </c>
      <c r="D77" s="64">
        <f t="shared" si="1"/>
        <v>30150.993018174646</v>
      </c>
      <c r="E77" s="65">
        <f t="shared" si="2"/>
        <v>0</v>
      </c>
      <c r="F77" s="64">
        <f t="shared" si="3"/>
        <v>30150.993018174646</v>
      </c>
      <c r="G77" s="64">
        <f t="shared" si="4"/>
        <v>5393.5877488830702</v>
      </c>
      <c r="H77" s="64">
        <f t="shared" si="7"/>
        <v>24757.405269291576</v>
      </c>
      <c r="I77" s="64">
        <f t="shared" si="5"/>
        <v>3449128.0777336624</v>
      </c>
      <c r="J77" s="64">
        <f>SUM($H$18:$H77)</f>
        <v>1544906.6588241409</v>
      </c>
    </row>
    <row r="78" spans="1:10">
      <c r="A78" s="22">
        <f>IF(Values_Entered,A77+1,"")</f>
        <v>61</v>
      </c>
      <c r="B78" s="21">
        <f t="shared" si="0"/>
        <v>44809</v>
      </c>
      <c r="C78" s="64">
        <f t="shared" si="6"/>
        <v>3449128.0777336624</v>
      </c>
      <c r="D78" s="64">
        <f t="shared" si="1"/>
        <v>30150.993018174646</v>
      </c>
      <c r="E78" s="65">
        <f t="shared" si="2"/>
        <v>0</v>
      </c>
      <c r="F78" s="64">
        <f t="shared" si="3"/>
        <v>30150.993018174646</v>
      </c>
      <c r="G78" s="64">
        <f t="shared" si="4"/>
        <v>5432.2417944167355</v>
      </c>
      <c r="H78" s="64">
        <f t="shared" si="7"/>
        <v>24718.75122375791</v>
      </c>
      <c r="I78" s="64">
        <f t="shared" si="5"/>
        <v>3443695.8359392458</v>
      </c>
      <c r="J78" s="64">
        <f>SUM($H$18:$H78)</f>
        <v>1569625.4100478988</v>
      </c>
    </row>
    <row r="79" spans="1:10">
      <c r="A79" s="22">
        <f>IF(Values_Entered,A78+1,"")</f>
        <v>62</v>
      </c>
      <c r="B79" s="21">
        <f t="shared" si="0"/>
        <v>44839</v>
      </c>
      <c r="C79" s="64">
        <f t="shared" si="6"/>
        <v>3443695.8359392458</v>
      </c>
      <c r="D79" s="64">
        <f t="shared" si="1"/>
        <v>30150.993018174646</v>
      </c>
      <c r="E79" s="65">
        <f t="shared" si="2"/>
        <v>0</v>
      </c>
      <c r="F79" s="64">
        <f t="shared" si="3"/>
        <v>30150.993018174646</v>
      </c>
      <c r="G79" s="64">
        <f t="shared" si="4"/>
        <v>5471.1728606100514</v>
      </c>
      <c r="H79" s="64">
        <f t="shared" si="7"/>
        <v>24679.820157564594</v>
      </c>
      <c r="I79" s="64">
        <f t="shared" si="5"/>
        <v>3438224.6630786359</v>
      </c>
      <c r="J79" s="64">
        <f>SUM($H$18:$H79)</f>
        <v>1594305.2302054632</v>
      </c>
    </row>
    <row r="80" spans="1:10">
      <c r="A80" s="22">
        <f>IF(Values_Entered,A79+1,"")</f>
        <v>63</v>
      </c>
      <c r="B80" s="21">
        <f t="shared" si="0"/>
        <v>44870</v>
      </c>
      <c r="C80" s="64">
        <f t="shared" si="6"/>
        <v>3438224.6630786359</v>
      </c>
      <c r="D80" s="64">
        <f t="shared" si="1"/>
        <v>30150.993018174646</v>
      </c>
      <c r="E80" s="65">
        <f t="shared" si="2"/>
        <v>0</v>
      </c>
      <c r="F80" s="64">
        <f t="shared" si="3"/>
        <v>30150.993018174646</v>
      </c>
      <c r="G80" s="64">
        <f t="shared" si="4"/>
        <v>5510.3829327777603</v>
      </c>
      <c r="H80" s="64">
        <f t="shared" si="7"/>
        <v>24640.610085396886</v>
      </c>
      <c r="I80" s="64">
        <f t="shared" si="5"/>
        <v>3432714.2801458579</v>
      </c>
      <c r="J80" s="64">
        <f>SUM($H$18:$H80)</f>
        <v>1618945.84029086</v>
      </c>
    </row>
    <row r="81" spans="1:10">
      <c r="A81" s="22">
        <f>IF(Values_Entered,A80+1,"")</f>
        <v>64</v>
      </c>
      <c r="B81" s="21">
        <f t="shared" si="0"/>
        <v>44900</v>
      </c>
      <c r="C81" s="64">
        <f t="shared" si="6"/>
        <v>3432714.2801458579</v>
      </c>
      <c r="D81" s="64">
        <f t="shared" si="1"/>
        <v>30150.993018174646</v>
      </c>
      <c r="E81" s="65">
        <f t="shared" si="2"/>
        <v>0</v>
      </c>
      <c r="F81" s="64">
        <f t="shared" si="3"/>
        <v>30150.993018174646</v>
      </c>
      <c r="G81" s="64">
        <f t="shared" si="4"/>
        <v>5549.8740104626668</v>
      </c>
      <c r="H81" s="64">
        <f t="shared" si="7"/>
        <v>24601.119007711979</v>
      </c>
      <c r="I81" s="64">
        <f t="shared" si="5"/>
        <v>3427164.4061353952</v>
      </c>
      <c r="J81" s="64">
        <f>SUM($H$18:$H81)</f>
        <v>1643546.959298572</v>
      </c>
    </row>
    <row r="82" spans="1:10">
      <c r="A82" s="22">
        <f>IF(Values_Entered,A81+1,"")</f>
        <v>65</v>
      </c>
      <c r="B82" s="21">
        <f t="shared" ref="B82:B145" si="8">IF(Pay_Num&lt;&gt;"",DATE(YEAR(Loan_Start),MONTH(Loan_Start)+(Pay_Num)*12/Num_Pmt_Per_Year,DAY(Loan_Start)),"")</f>
        <v>44931</v>
      </c>
      <c r="C82" s="64">
        <f t="shared" si="6"/>
        <v>3427164.4061353952</v>
      </c>
      <c r="D82" s="64">
        <f t="shared" ref="D82:D145" si="9">IF(Pay_Num&lt;&gt;"",Scheduled_Monthly_Payment,"")</f>
        <v>30150.993018174646</v>
      </c>
      <c r="E82" s="65">
        <f t="shared" ref="E82:E145" si="10">IF(AND(Pay_Num&lt;&gt;"",Sched_Pay+Scheduled_Extra_Payments&lt;Beg_Bal),Scheduled_Extra_Payments,IF(AND(Pay_Num&lt;&gt;"",Beg_Bal-Sched_Pay&gt;0),Beg_Bal-Sched_Pay,IF(Pay_Num&lt;&gt;"",0,"")))</f>
        <v>0</v>
      </c>
      <c r="F82" s="64">
        <f t="shared" ref="F82:F145" si="11">IF(AND(Pay_Num&lt;&gt;"",Sched_Pay+Extra_Pay&lt;Beg_Bal),Sched_Pay+Extra_Pay,IF(Pay_Num&lt;&gt;"",Beg_Bal,""))</f>
        <v>30150.993018174646</v>
      </c>
      <c r="G82" s="64">
        <f t="shared" ref="G82:G145" si="12">IF(Pay_Num&lt;&gt;"",Total_Pay-Int,"")</f>
        <v>5589.6481075376505</v>
      </c>
      <c r="H82" s="64">
        <f t="shared" si="7"/>
        <v>24561.344910636995</v>
      </c>
      <c r="I82" s="64">
        <f t="shared" ref="I82:I145" si="13">IF(AND(Pay_Num&lt;&gt;"",Sched_Pay+Extra_Pay&lt;Beg_Bal),Beg_Bal-Princ,IF(Pay_Num&lt;&gt;"",0,""))</f>
        <v>3421574.7580278576</v>
      </c>
      <c r="J82" s="64">
        <f>SUM($H$18:$H82)</f>
        <v>1668108.304209209</v>
      </c>
    </row>
    <row r="83" spans="1:10">
      <c r="A83" s="22">
        <f>IF(Values_Entered,A82+1,"")</f>
        <v>66</v>
      </c>
      <c r="B83" s="21">
        <f t="shared" si="8"/>
        <v>44962</v>
      </c>
      <c r="C83" s="64">
        <f t="shared" ref="C83:C146" si="14">IF(Pay_Num&lt;&gt;"",I82,"")</f>
        <v>3421574.7580278576</v>
      </c>
      <c r="D83" s="64">
        <f t="shared" si="9"/>
        <v>30150.993018174646</v>
      </c>
      <c r="E83" s="65">
        <f t="shared" si="10"/>
        <v>0</v>
      </c>
      <c r="F83" s="64">
        <f t="shared" si="11"/>
        <v>30150.993018174646</v>
      </c>
      <c r="G83" s="64">
        <f t="shared" si="12"/>
        <v>5629.7072523083334</v>
      </c>
      <c r="H83" s="64">
        <f t="shared" ref="H83:H146" si="15">IF(Pay_Num&lt;&gt;"",Beg_Bal*Interest_Rate/Num_Pmt_Per_Year,"")</f>
        <v>24521.285765866312</v>
      </c>
      <c r="I83" s="64">
        <f t="shared" si="13"/>
        <v>3415945.0507755494</v>
      </c>
      <c r="J83" s="64">
        <f>SUM($H$18:$H83)</f>
        <v>1692629.5899750753</v>
      </c>
    </row>
    <row r="84" spans="1:10">
      <c r="A84" s="22">
        <f>IF(Values_Entered,A83+1,"")</f>
        <v>67</v>
      </c>
      <c r="B84" s="21">
        <f t="shared" si="8"/>
        <v>44990</v>
      </c>
      <c r="C84" s="64">
        <f t="shared" si="14"/>
        <v>3415945.0507755494</v>
      </c>
      <c r="D84" s="64">
        <f t="shared" si="9"/>
        <v>30150.993018174646</v>
      </c>
      <c r="E84" s="65">
        <f t="shared" si="10"/>
        <v>0</v>
      </c>
      <c r="F84" s="64">
        <f t="shared" si="11"/>
        <v>30150.993018174646</v>
      </c>
      <c r="G84" s="64">
        <f t="shared" si="12"/>
        <v>5670.0534876165439</v>
      </c>
      <c r="H84" s="64">
        <f t="shared" si="15"/>
        <v>24480.939530558102</v>
      </c>
      <c r="I84" s="64">
        <f t="shared" si="13"/>
        <v>3410274.9972879328</v>
      </c>
      <c r="J84" s="64">
        <f>SUM($H$18:$H84)</f>
        <v>1717110.5295056335</v>
      </c>
    </row>
    <row r="85" spans="1:10">
      <c r="A85" s="22">
        <f>IF(Values_Entered,A84+1,"")</f>
        <v>68</v>
      </c>
      <c r="B85" s="21">
        <f t="shared" si="8"/>
        <v>45021</v>
      </c>
      <c r="C85" s="64">
        <f t="shared" si="14"/>
        <v>3410274.9972879328</v>
      </c>
      <c r="D85" s="64">
        <f t="shared" si="9"/>
        <v>30150.993018174646</v>
      </c>
      <c r="E85" s="65">
        <f t="shared" si="10"/>
        <v>0</v>
      </c>
      <c r="F85" s="64">
        <f t="shared" si="11"/>
        <v>30150.993018174646</v>
      </c>
      <c r="G85" s="64">
        <f t="shared" si="12"/>
        <v>5710.6888709444611</v>
      </c>
      <c r="H85" s="64">
        <f t="shared" si="15"/>
        <v>24440.304147230185</v>
      </c>
      <c r="I85" s="64">
        <f t="shared" si="13"/>
        <v>3404564.3084169882</v>
      </c>
      <c r="J85" s="64">
        <f>SUM($H$18:$H85)</f>
        <v>1741550.8336528637</v>
      </c>
    </row>
    <row r="86" spans="1:10">
      <c r="A86" s="22">
        <f>IF(Values_Entered,A85+1,"")</f>
        <v>69</v>
      </c>
      <c r="B86" s="21">
        <f t="shared" si="8"/>
        <v>45051</v>
      </c>
      <c r="C86" s="64">
        <f t="shared" si="14"/>
        <v>3404564.3084169882</v>
      </c>
      <c r="D86" s="64">
        <f t="shared" si="9"/>
        <v>30150.993018174646</v>
      </c>
      <c r="E86" s="65">
        <f t="shared" si="10"/>
        <v>0</v>
      </c>
      <c r="F86" s="64">
        <f t="shared" si="11"/>
        <v>30150.993018174646</v>
      </c>
      <c r="G86" s="64">
        <f t="shared" si="12"/>
        <v>5751.6154745195672</v>
      </c>
      <c r="H86" s="64">
        <f t="shared" si="15"/>
        <v>24399.377543655079</v>
      </c>
      <c r="I86" s="64">
        <f t="shared" si="13"/>
        <v>3398812.6929424684</v>
      </c>
      <c r="J86" s="64">
        <f>SUM($H$18:$H86)</f>
        <v>1765950.2111965187</v>
      </c>
    </row>
    <row r="87" spans="1:10">
      <c r="A87" s="22">
        <f>IF(Values_Entered,A86+1,"")</f>
        <v>70</v>
      </c>
      <c r="B87" s="21">
        <f t="shared" si="8"/>
        <v>45082</v>
      </c>
      <c r="C87" s="64">
        <f t="shared" si="14"/>
        <v>3398812.6929424684</v>
      </c>
      <c r="D87" s="64">
        <f t="shared" si="9"/>
        <v>30150.993018174646</v>
      </c>
      <c r="E87" s="65">
        <f t="shared" si="10"/>
        <v>0</v>
      </c>
      <c r="F87" s="64">
        <f t="shared" si="11"/>
        <v>30150.993018174646</v>
      </c>
      <c r="G87" s="64">
        <f t="shared" si="12"/>
        <v>5792.8353854202905</v>
      </c>
      <c r="H87" s="64">
        <f t="shared" si="15"/>
        <v>24358.157632754355</v>
      </c>
      <c r="I87" s="64">
        <f t="shared" si="13"/>
        <v>3393019.8575570481</v>
      </c>
      <c r="J87" s="64">
        <f>SUM($H$18:$H87)</f>
        <v>1790308.3688292732</v>
      </c>
    </row>
    <row r="88" spans="1:10">
      <c r="A88" s="22">
        <f>IF(Values_Entered,A87+1,"")</f>
        <v>71</v>
      </c>
      <c r="B88" s="21">
        <f t="shared" si="8"/>
        <v>45112</v>
      </c>
      <c r="C88" s="64">
        <f t="shared" si="14"/>
        <v>3393019.8575570481</v>
      </c>
      <c r="D88" s="64">
        <f t="shared" si="9"/>
        <v>30150.993018174646</v>
      </c>
      <c r="E88" s="65">
        <f t="shared" si="10"/>
        <v>0</v>
      </c>
      <c r="F88" s="64">
        <f t="shared" si="11"/>
        <v>30150.993018174646</v>
      </c>
      <c r="G88" s="64">
        <f t="shared" si="12"/>
        <v>5834.350705682471</v>
      </c>
      <c r="H88" s="64">
        <f t="shared" si="15"/>
        <v>24316.642312492175</v>
      </c>
      <c r="I88" s="64">
        <f t="shared" si="13"/>
        <v>3387185.5068513658</v>
      </c>
      <c r="J88" s="64">
        <f>SUM($H$18:$H88)</f>
        <v>1814625.0111417654</v>
      </c>
    </row>
    <row r="89" spans="1:10">
      <c r="A89" s="22">
        <f>IF(Values_Entered,A88+1,"")</f>
        <v>72</v>
      </c>
      <c r="B89" s="21">
        <f t="shared" si="8"/>
        <v>45143</v>
      </c>
      <c r="C89" s="64">
        <f t="shared" si="14"/>
        <v>3387185.5068513658</v>
      </c>
      <c r="D89" s="64">
        <f t="shared" si="9"/>
        <v>30150.993018174646</v>
      </c>
      <c r="E89" s="65">
        <f t="shared" si="10"/>
        <v>0</v>
      </c>
      <c r="F89" s="64">
        <f t="shared" si="11"/>
        <v>30150.993018174646</v>
      </c>
      <c r="G89" s="64">
        <f t="shared" si="12"/>
        <v>5876.1635524065241</v>
      </c>
      <c r="H89" s="64">
        <f t="shared" si="15"/>
        <v>24274.829465768122</v>
      </c>
      <c r="I89" s="64">
        <f t="shared" si="13"/>
        <v>3381309.3432989591</v>
      </c>
      <c r="J89" s="64">
        <f>SUM($H$18:$H89)</f>
        <v>1838899.8406075335</v>
      </c>
    </row>
    <row r="90" spans="1:10">
      <c r="A90" s="22">
        <f>IF(Values_Entered,A89+1,"")</f>
        <v>73</v>
      </c>
      <c r="B90" s="21">
        <f t="shared" si="8"/>
        <v>45174</v>
      </c>
      <c r="C90" s="64">
        <f t="shared" si="14"/>
        <v>3381309.3432989591</v>
      </c>
      <c r="D90" s="64">
        <f t="shared" si="9"/>
        <v>30150.993018174646</v>
      </c>
      <c r="E90" s="65">
        <f t="shared" si="10"/>
        <v>0</v>
      </c>
      <c r="F90" s="64">
        <f t="shared" si="11"/>
        <v>30150.993018174646</v>
      </c>
      <c r="G90" s="64">
        <f t="shared" si="12"/>
        <v>5918.2760578654415</v>
      </c>
      <c r="H90" s="64">
        <f t="shared" si="15"/>
        <v>24232.716960309204</v>
      </c>
      <c r="I90" s="64">
        <f t="shared" si="13"/>
        <v>3375391.0672410936</v>
      </c>
      <c r="J90" s="64">
        <f>SUM($H$18:$H90)</f>
        <v>1863132.5575678428</v>
      </c>
    </row>
    <row r="91" spans="1:10">
      <c r="A91" s="22">
        <f>IF(Values_Entered,A90+1,"")</f>
        <v>74</v>
      </c>
      <c r="B91" s="21">
        <f t="shared" si="8"/>
        <v>45204</v>
      </c>
      <c r="C91" s="64">
        <f t="shared" si="14"/>
        <v>3375391.0672410936</v>
      </c>
      <c r="D91" s="64">
        <f t="shared" si="9"/>
        <v>30150.993018174646</v>
      </c>
      <c r="E91" s="65">
        <f t="shared" si="10"/>
        <v>0</v>
      </c>
      <c r="F91" s="64">
        <f t="shared" si="11"/>
        <v>30150.993018174646</v>
      </c>
      <c r="G91" s="64">
        <f t="shared" si="12"/>
        <v>5960.6903696134796</v>
      </c>
      <c r="H91" s="64">
        <f t="shared" si="15"/>
        <v>24190.302648561166</v>
      </c>
      <c r="I91" s="64">
        <f t="shared" si="13"/>
        <v>3369430.3768714801</v>
      </c>
      <c r="J91" s="64">
        <f>SUM($H$18:$H91)</f>
        <v>1887322.8602164038</v>
      </c>
    </row>
    <row r="92" spans="1:10">
      <c r="A92" s="22">
        <f>IF(Values_Entered,A91+1,"")</f>
        <v>75</v>
      </c>
      <c r="B92" s="21">
        <f t="shared" si="8"/>
        <v>45235</v>
      </c>
      <c r="C92" s="64">
        <f t="shared" si="14"/>
        <v>3369430.3768714801</v>
      </c>
      <c r="D92" s="64">
        <f t="shared" si="9"/>
        <v>30150.993018174646</v>
      </c>
      <c r="E92" s="65">
        <f t="shared" si="10"/>
        <v>0</v>
      </c>
      <c r="F92" s="64">
        <f t="shared" si="11"/>
        <v>30150.993018174646</v>
      </c>
      <c r="G92" s="64">
        <f t="shared" si="12"/>
        <v>6003.4086505957057</v>
      </c>
      <c r="H92" s="64">
        <f t="shared" si="15"/>
        <v>24147.58436757894</v>
      </c>
      <c r="I92" s="64">
        <f t="shared" si="13"/>
        <v>3363426.9682208844</v>
      </c>
      <c r="J92" s="64">
        <f>SUM($H$18:$H92)</f>
        <v>1911470.4445839827</v>
      </c>
    </row>
    <row r="93" spans="1:10">
      <c r="A93" s="22">
        <f>IF(Values_Entered,A92+1,"")</f>
        <v>76</v>
      </c>
      <c r="B93" s="21">
        <f t="shared" si="8"/>
        <v>45265</v>
      </c>
      <c r="C93" s="64">
        <f t="shared" si="14"/>
        <v>3363426.9682208844</v>
      </c>
      <c r="D93" s="64">
        <f t="shared" si="9"/>
        <v>30150.993018174646</v>
      </c>
      <c r="E93" s="65">
        <f t="shared" si="10"/>
        <v>0</v>
      </c>
      <c r="F93" s="64">
        <f t="shared" si="11"/>
        <v>30150.993018174646</v>
      </c>
      <c r="G93" s="64">
        <f t="shared" si="12"/>
        <v>6046.4330792583096</v>
      </c>
      <c r="H93" s="64">
        <f t="shared" si="15"/>
        <v>24104.559938916336</v>
      </c>
      <c r="I93" s="64">
        <f t="shared" si="13"/>
        <v>3357380.5351416259</v>
      </c>
      <c r="J93" s="64">
        <f>SUM($H$18:$H93)</f>
        <v>1935575.0045228989</v>
      </c>
    </row>
    <row r="94" spans="1:10">
      <c r="A94" s="22">
        <f>IF(Values_Entered,A93+1,"")</f>
        <v>77</v>
      </c>
      <c r="B94" s="21">
        <f t="shared" si="8"/>
        <v>45296</v>
      </c>
      <c r="C94" s="64">
        <f t="shared" si="14"/>
        <v>3357380.5351416259</v>
      </c>
      <c r="D94" s="64">
        <f t="shared" si="9"/>
        <v>30150.993018174646</v>
      </c>
      <c r="E94" s="65">
        <f t="shared" si="10"/>
        <v>0</v>
      </c>
      <c r="F94" s="64">
        <f t="shared" si="11"/>
        <v>30150.993018174646</v>
      </c>
      <c r="G94" s="64">
        <f t="shared" si="12"/>
        <v>6089.7658496596596</v>
      </c>
      <c r="H94" s="64">
        <f t="shared" si="15"/>
        <v>24061.227168514986</v>
      </c>
      <c r="I94" s="64">
        <f t="shared" si="13"/>
        <v>3351290.7692919662</v>
      </c>
      <c r="J94" s="64">
        <f>SUM($H$18:$H94)</f>
        <v>1959636.231691414</v>
      </c>
    </row>
    <row r="95" spans="1:10">
      <c r="A95" s="22">
        <f>IF(Values_Entered,A94+1,"")</f>
        <v>78</v>
      </c>
      <c r="B95" s="21">
        <f t="shared" si="8"/>
        <v>45327</v>
      </c>
      <c r="C95" s="64">
        <f t="shared" si="14"/>
        <v>3351290.7692919662</v>
      </c>
      <c r="D95" s="64">
        <f t="shared" si="9"/>
        <v>30150.993018174646</v>
      </c>
      <c r="E95" s="65">
        <f t="shared" si="10"/>
        <v>0</v>
      </c>
      <c r="F95" s="64">
        <f t="shared" si="11"/>
        <v>30150.993018174646</v>
      </c>
      <c r="G95" s="64">
        <f t="shared" si="12"/>
        <v>6133.4091715822251</v>
      </c>
      <c r="H95" s="64">
        <f t="shared" si="15"/>
        <v>24017.583846592421</v>
      </c>
      <c r="I95" s="64">
        <f t="shared" si="13"/>
        <v>3345157.360120384</v>
      </c>
      <c r="J95" s="64">
        <f>SUM($H$18:$H95)</f>
        <v>1983653.8155380064</v>
      </c>
    </row>
    <row r="96" spans="1:10">
      <c r="A96" s="22">
        <f>IF(Values_Entered,A95+1,"")</f>
        <v>79</v>
      </c>
      <c r="B96" s="21">
        <f t="shared" si="8"/>
        <v>45356</v>
      </c>
      <c r="C96" s="64">
        <f t="shared" si="14"/>
        <v>3345157.360120384</v>
      </c>
      <c r="D96" s="64">
        <f t="shared" si="9"/>
        <v>30150.993018174646</v>
      </c>
      <c r="E96" s="65">
        <f t="shared" si="10"/>
        <v>0</v>
      </c>
      <c r="F96" s="64">
        <f t="shared" si="11"/>
        <v>30150.993018174646</v>
      </c>
      <c r="G96" s="64">
        <f t="shared" si="12"/>
        <v>6177.3652706452267</v>
      </c>
      <c r="H96" s="64">
        <f t="shared" si="15"/>
        <v>23973.627747529419</v>
      </c>
      <c r="I96" s="64">
        <f t="shared" si="13"/>
        <v>3338979.9948497387</v>
      </c>
      <c r="J96" s="64">
        <f>SUM($H$18:$H96)</f>
        <v>2007627.4432855358</v>
      </c>
    </row>
    <row r="97" spans="1:10">
      <c r="A97" s="22">
        <f>IF(Values_Entered,A96+1,"")</f>
        <v>80</v>
      </c>
      <c r="B97" s="21">
        <f t="shared" si="8"/>
        <v>45387</v>
      </c>
      <c r="C97" s="64">
        <f t="shared" si="14"/>
        <v>3338979.9948497387</v>
      </c>
      <c r="D97" s="64">
        <f t="shared" si="9"/>
        <v>30150.993018174646</v>
      </c>
      <c r="E97" s="65">
        <f t="shared" si="10"/>
        <v>0</v>
      </c>
      <c r="F97" s="64">
        <f t="shared" si="11"/>
        <v>30150.993018174646</v>
      </c>
      <c r="G97" s="64">
        <f t="shared" si="12"/>
        <v>6221.6363884181883</v>
      </c>
      <c r="H97" s="64">
        <f t="shared" si="15"/>
        <v>23929.356629756458</v>
      </c>
      <c r="I97" s="64">
        <f t="shared" si="13"/>
        <v>3332758.3584613204</v>
      </c>
      <c r="J97" s="64">
        <f>SUM($H$18:$H97)</f>
        <v>2031556.7999152923</v>
      </c>
    </row>
    <row r="98" spans="1:10">
      <c r="A98" s="22">
        <f>IF(Values_Entered,A97+1,"")</f>
        <v>81</v>
      </c>
      <c r="B98" s="21">
        <f t="shared" si="8"/>
        <v>45417</v>
      </c>
      <c r="C98" s="64">
        <f t="shared" si="14"/>
        <v>3332758.3584613204</v>
      </c>
      <c r="D98" s="64">
        <f t="shared" si="9"/>
        <v>30150.993018174646</v>
      </c>
      <c r="E98" s="65">
        <f t="shared" si="10"/>
        <v>0</v>
      </c>
      <c r="F98" s="64">
        <f t="shared" si="11"/>
        <v>30150.993018174646</v>
      </c>
      <c r="G98" s="64">
        <f t="shared" si="12"/>
        <v>6266.2247825351842</v>
      </c>
      <c r="H98" s="64">
        <f t="shared" si="15"/>
        <v>23884.768235639462</v>
      </c>
      <c r="I98" s="64">
        <f t="shared" si="13"/>
        <v>3326492.1336787851</v>
      </c>
      <c r="J98" s="64">
        <f>SUM($H$18:$H98)</f>
        <v>2055441.5681509317</v>
      </c>
    </row>
    <row r="99" spans="1:10">
      <c r="A99" s="22">
        <f>IF(Values_Entered,A98+1,"")</f>
        <v>82</v>
      </c>
      <c r="B99" s="21">
        <f t="shared" si="8"/>
        <v>45448</v>
      </c>
      <c r="C99" s="64">
        <f t="shared" si="14"/>
        <v>3326492.1336787851</v>
      </c>
      <c r="D99" s="64">
        <f t="shared" si="9"/>
        <v>30150.993018174646</v>
      </c>
      <c r="E99" s="65">
        <f t="shared" si="10"/>
        <v>0</v>
      </c>
      <c r="F99" s="64">
        <f t="shared" si="11"/>
        <v>30150.993018174646</v>
      </c>
      <c r="G99" s="64">
        <f t="shared" si="12"/>
        <v>6311.1327268100249</v>
      </c>
      <c r="H99" s="64">
        <f t="shared" si="15"/>
        <v>23839.860291364621</v>
      </c>
      <c r="I99" s="64">
        <f t="shared" si="13"/>
        <v>3320181.0009519751</v>
      </c>
      <c r="J99" s="64">
        <f>SUM($H$18:$H99)</f>
        <v>2079281.4284422963</v>
      </c>
    </row>
    <row r="100" spans="1:10">
      <c r="A100" s="22">
        <f>IF(Values_Entered,A99+1,"")</f>
        <v>83</v>
      </c>
      <c r="B100" s="21">
        <f t="shared" si="8"/>
        <v>45478</v>
      </c>
      <c r="C100" s="64">
        <f t="shared" si="14"/>
        <v>3320181.0009519751</v>
      </c>
      <c r="D100" s="64">
        <f t="shared" si="9"/>
        <v>30150.993018174646</v>
      </c>
      <c r="E100" s="65">
        <f t="shared" si="10"/>
        <v>0</v>
      </c>
      <c r="F100" s="64">
        <f t="shared" si="11"/>
        <v>30150.993018174646</v>
      </c>
      <c r="G100" s="64">
        <f t="shared" si="12"/>
        <v>6356.3625113521593</v>
      </c>
      <c r="H100" s="64">
        <f t="shared" si="15"/>
        <v>23794.630506822486</v>
      </c>
      <c r="I100" s="64">
        <f t="shared" si="13"/>
        <v>3313824.6384406229</v>
      </c>
      <c r="J100" s="64">
        <f>SUM($H$18:$H100)</f>
        <v>2103076.0589491189</v>
      </c>
    </row>
    <row r="101" spans="1:10">
      <c r="A101" s="22">
        <f>IF(Values_Entered,A100+1,"")</f>
        <v>84</v>
      </c>
      <c r="B101" s="21">
        <f t="shared" si="8"/>
        <v>45509</v>
      </c>
      <c r="C101" s="64">
        <f t="shared" si="14"/>
        <v>3313824.6384406229</v>
      </c>
      <c r="D101" s="64">
        <f t="shared" si="9"/>
        <v>30150.993018174646</v>
      </c>
      <c r="E101" s="65">
        <f t="shared" si="10"/>
        <v>0</v>
      </c>
      <c r="F101" s="64">
        <f t="shared" si="11"/>
        <v>30150.993018174646</v>
      </c>
      <c r="G101" s="64">
        <f t="shared" si="12"/>
        <v>6401.9164426835159</v>
      </c>
      <c r="H101" s="64">
        <f t="shared" si="15"/>
        <v>23749.07657549113</v>
      </c>
      <c r="I101" s="64">
        <f t="shared" si="13"/>
        <v>3307422.7219979395</v>
      </c>
      <c r="J101" s="64">
        <f>SUM($H$18:$H101)</f>
        <v>2126825.1355246101</v>
      </c>
    </row>
    <row r="102" spans="1:10">
      <c r="A102" s="22">
        <f>IF(Values_Entered,A101+1,"")</f>
        <v>85</v>
      </c>
      <c r="B102" s="21">
        <f t="shared" si="8"/>
        <v>45540</v>
      </c>
      <c r="C102" s="64">
        <f t="shared" si="14"/>
        <v>3307422.7219979395</v>
      </c>
      <c r="D102" s="64">
        <f t="shared" si="9"/>
        <v>30150.993018174646</v>
      </c>
      <c r="E102" s="65">
        <f t="shared" si="10"/>
        <v>0</v>
      </c>
      <c r="F102" s="64">
        <f t="shared" si="11"/>
        <v>30150.993018174646</v>
      </c>
      <c r="G102" s="64">
        <f t="shared" si="12"/>
        <v>6447.796843856082</v>
      </c>
      <c r="H102" s="64">
        <f t="shared" si="15"/>
        <v>23703.196174318564</v>
      </c>
      <c r="I102" s="64">
        <f t="shared" si="13"/>
        <v>3300974.9251540834</v>
      </c>
      <c r="J102" s="64">
        <f>SUM($H$18:$H102)</f>
        <v>2150528.3316989285</v>
      </c>
    </row>
    <row r="103" spans="1:10">
      <c r="A103" s="22">
        <f>IF(Values_Entered,A102+1,"")</f>
        <v>86</v>
      </c>
      <c r="B103" s="21">
        <f t="shared" si="8"/>
        <v>45570</v>
      </c>
      <c r="C103" s="64">
        <f t="shared" si="14"/>
        <v>3300974.9251540834</v>
      </c>
      <c r="D103" s="64">
        <f t="shared" si="9"/>
        <v>30150.993018174646</v>
      </c>
      <c r="E103" s="65">
        <f t="shared" si="10"/>
        <v>0</v>
      </c>
      <c r="F103" s="64">
        <f t="shared" si="11"/>
        <v>30150.993018174646</v>
      </c>
      <c r="G103" s="64">
        <f t="shared" si="12"/>
        <v>6494.0060545703855</v>
      </c>
      <c r="H103" s="64">
        <f t="shared" si="15"/>
        <v>23656.98696360426</v>
      </c>
      <c r="I103" s="64">
        <f t="shared" si="13"/>
        <v>3294480.919099513</v>
      </c>
      <c r="J103" s="64">
        <f>SUM($H$18:$H103)</f>
        <v>2174185.3186625326</v>
      </c>
    </row>
    <row r="104" spans="1:10">
      <c r="A104" s="22">
        <f>IF(Values_Entered,A103+1,"")</f>
        <v>87</v>
      </c>
      <c r="B104" s="21">
        <f t="shared" si="8"/>
        <v>45601</v>
      </c>
      <c r="C104" s="64">
        <f t="shared" si="14"/>
        <v>3294480.919099513</v>
      </c>
      <c r="D104" s="64">
        <f t="shared" si="9"/>
        <v>30150.993018174646</v>
      </c>
      <c r="E104" s="65">
        <f t="shared" si="10"/>
        <v>0</v>
      </c>
      <c r="F104" s="64">
        <f t="shared" si="11"/>
        <v>30150.993018174646</v>
      </c>
      <c r="G104" s="64">
        <f t="shared" si="12"/>
        <v>6540.5464312948025</v>
      </c>
      <c r="H104" s="64">
        <f t="shared" si="15"/>
        <v>23610.446586879843</v>
      </c>
      <c r="I104" s="64">
        <f t="shared" si="13"/>
        <v>3287940.3726682183</v>
      </c>
      <c r="J104" s="64">
        <f>SUM($H$18:$H104)</f>
        <v>2197795.7652494125</v>
      </c>
    </row>
    <row r="105" spans="1:10">
      <c r="A105" s="22">
        <f>IF(Values_Entered,A104+1,"")</f>
        <v>88</v>
      </c>
      <c r="B105" s="21">
        <f t="shared" si="8"/>
        <v>45631</v>
      </c>
      <c r="C105" s="64">
        <f t="shared" si="14"/>
        <v>3287940.3726682183</v>
      </c>
      <c r="D105" s="64">
        <f t="shared" si="9"/>
        <v>30150.993018174646</v>
      </c>
      <c r="E105" s="65">
        <f t="shared" si="10"/>
        <v>0</v>
      </c>
      <c r="F105" s="64">
        <f t="shared" si="11"/>
        <v>30150.993018174646</v>
      </c>
      <c r="G105" s="64">
        <f t="shared" si="12"/>
        <v>6587.4203473857488</v>
      </c>
      <c r="H105" s="64">
        <f t="shared" si="15"/>
        <v>23563.572670788897</v>
      </c>
      <c r="I105" s="64">
        <f t="shared" si="13"/>
        <v>3281352.9523208328</v>
      </c>
      <c r="J105" s="64">
        <f>SUM($H$18:$H105)</f>
        <v>2221359.3379202015</v>
      </c>
    </row>
    <row r="106" spans="1:10">
      <c r="A106" s="22">
        <f>IF(Values_Entered,A105+1,"")</f>
        <v>89</v>
      </c>
      <c r="B106" s="21">
        <f t="shared" si="8"/>
        <v>45662</v>
      </c>
      <c r="C106" s="64">
        <f t="shared" si="14"/>
        <v>3281352.9523208328</v>
      </c>
      <c r="D106" s="64">
        <f t="shared" si="9"/>
        <v>30150.993018174646</v>
      </c>
      <c r="E106" s="65">
        <f t="shared" si="10"/>
        <v>0</v>
      </c>
      <c r="F106" s="64">
        <f t="shared" si="11"/>
        <v>30150.993018174646</v>
      </c>
      <c r="G106" s="64">
        <f t="shared" si="12"/>
        <v>6634.630193208679</v>
      </c>
      <c r="H106" s="64">
        <f t="shared" si="15"/>
        <v>23516.362824965967</v>
      </c>
      <c r="I106" s="64">
        <f t="shared" si="13"/>
        <v>3274718.3221276239</v>
      </c>
      <c r="J106" s="64">
        <f>SUM($H$18:$H106)</f>
        <v>2244875.7007451672</v>
      </c>
    </row>
    <row r="107" spans="1:10">
      <c r="A107" s="22">
        <f>IF(Values_Entered,A106+1,"")</f>
        <v>90</v>
      </c>
      <c r="B107" s="21">
        <f t="shared" si="8"/>
        <v>45693</v>
      </c>
      <c r="C107" s="64">
        <f t="shared" si="14"/>
        <v>3274718.3221276239</v>
      </c>
      <c r="D107" s="64">
        <f t="shared" si="9"/>
        <v>30150.993018174646</v>
      </c>
      <c r="E107" s="65">
        <f t="shared" si="10"/>
        <v>0</v>
      </c>
      <c r="F107" s="64">
        <f t="shared" si="11"/>
        <v>30150.993018174646</v>
      </c>
      <c r="G107" s="64">
        <f t="shared" si="12"/>
        <v>6682.1783762600098</v>
      </c>
      <c r="H107" s="64">
        <f t="shared" si="15"/>
        <v>23468.814641914636</v>
      </c>
      <c r="I107" s="64">
        <f t="shared" si="13"/>
        <v>3268036.1437513637</v>
      </c>
      <c r="J107" s="64">
        <f>SUM($H$18:$H107)</f>
        <v>2268344.515387082</v>
      </c>
    </row>
    <row r="108" spans="1:10">
      <c r="A108" s="22">
        <f>IF(Values_Entered,A107+1,"")</f>
        <v>91</v>
      </c>
      <c r="B108" s="21">
        <f t="shared" si="8"/>
        <v>45721</v>
      </c>
      <c r="C108" s="64">
        <f t="shared" si="14"/>
        <v>3268036.1437513637</v>
      </c>
      <c r="D108" s="64">
        <f t="shared" si="9"/>
        <v>30150.993018174646</v>
      </c>
      <c r="E108" s="65">
        <f t="shared" si="10"/>
        <v>0</v>
      </c>
      <c r="F108" s="64">
        <f t="shared" si="11"/>
        <v>30150.993018174646</v>
      </c>
      <c r="G108" s="64">
        <f t="shared" si="12"/>
        <v>6730.0673212898728</v>
      </c>
      <c r="H108" s="64">
        <f t="shared" si="15"/>
        <v>23420.925696884773</v>
      </c>
      <c r="I108" s="64">
        <f t="shared" si="13"/>
        <v>3261306.0764300739</v>
      </c>
      <c r="J108" s="64">
        <f>SUM($H$18:$H108)</f>
        <v>2291765.4410839668</v>
      </c>
    </row>
    <row r="109" spans="1:10">
      <c r="A109" s="22">
        <f>IF(Values_Entered,A108+1,"")</f>
        <v>92</v>
      </c>
      <c r="B109" s="21">
        <f t="shared" si="8"/>
        <v>45752</v>
      </c>
      <c r="C109" s="64">
        <f t="shared" si="14"/>
        <v>3261306.0764300739</v>
      </c>
      <c r="D109" s="64">
        <f t="shared" si="9"/>
        <v>30150.993018174646</v>
      </c>
      <c r="E109" s="65">
        <f t="shared" si="10"/>
        <v>0</v>
      </c>
      <c r="F109" s="64">
        <f t="shared" si="11"/>
        <v>30150.993018174646</v>
      </c>
      <c r="G109" s="64">
        <f t="shared" si="12"/>
        <v>6778.2994704257835</v>
      </c>
      <c r="H109" s="64">
        <f t="shared" si="15"/>
        <v>23372.693547748862</v>
      </c>
      <c r="I109" s="64">
        <f t="shared" si="13"/>
        <v>3254527.7769596484</v>
      </c>
      <c r="J109" s="64">
        <f>SUM($H$18:$H109)</f>
        <v>2315138.1346317157</v>
      </c>
    </row>
    <row r="110" spans="1:10">
      <c r="A110" s="22">
        <f>IF(Values_Entered,A109+1,"")</f>
        <v>93</v>
      </c>
      <c r="B110" s="21">
        <f t="shared" si="8"/>
        <v>45782</v>
      </c>
      <c r="C110" s="64">
        <f t="shared" si="14"/>
        <v>3254527.7769596484</v>
      </c>
      <c r="D110" s="64">
        <f t="shared" si="9"/>
        <v>30150.993018174646</v>
      </c>
      <c r="E110" s="65">
        <f t="shared" si="10"/>
        <v>0</v>
      </c>
      <c r="F110" s="64">
        <f t="shared" si="11"/>
        <v>30150.993018174646</v>
      </c>
      <c r="G110" s="64">
        <f t="shared" si="12"/>
        <v>6826.8772832971699</v>
      </c>
      <c r="H110" s="64">
        <f t="shared" si="15"/>
        <v>23324.115734877476</v>
      </c>
      <c r="I110" s="64">
        <f t="shared" si="13"/>
        <v>3247700.8996763513</v>
      </c>
      <c r="J110" s="64">
        <f>SUM($H$18:$H110)</f>
        <v>2338462.2503665932</v>
      </c>
    </row>
    <row r="111" spans="1:10">
      <c r="A111" s="22">
        <f>IF(Values_Entered,A110+1,"")</f>
        <v>94</v>
      </c>
      <c r="B111" s="21">
        <f t="shared" si="8"/>
        <v>45813</v>
      </c>
      <c r="C111" s="64">
        <f t="shared" si="14"/>
        <v>3247700.8996763513</v>
      </c>
      <c r="D111" s="64">
        <f t="shared" si="9"/>
        <v>30150.993018174646</v>
      </c>
      <c r="E111" s="65">
        <f t="shared" si="10"/>
        <v>0</v>
      </c>
      <c r="F111" s="64">
        <f t="shared" si="11"/>
        <v>30150.993018174646</v>
      </c>
      <c r="G111" s="64">
        <f t="shared" si="12"/>
        <v>6875.8032371607987</v>
      </c>
      <c r="H111" s="64">
        <f t="shared" si="15"/>
        <v>23275.189781013847</v>
      </c>
      <c r="I111" s="64">
        <f t="shared" si="13"/>
        <v>3240825.0964391907</v>
      </c>
      <c r="J111" s="64">
        <f>SUM($H$18:$H111)</f>
        <v>2361737.4401476071</v>
      </c>
    </row>
    <row r="112" spans="1:10">
      <c r="A112" s="22">
        <f>IF(Values_Entered,A111+1,"")</f>
        <v>95</v>
      </c>
      <c r="B112" s="21">
        <f t="shared" si="8"/>
        <v>45843</v>
      </c>
      <c r="C112" s="64">
        <f t="shared" si="14"/>
        <v>3240825.0964391907</v>
      </c>
      <c r="D112" s="64">
        <f t="shared" si="9"/>
        <v>30150.993018174646</v>
      </c>
      <c r="E112" s="65">
        <f t="shared" si="10"/>
        <v>0</v>
      </c>
      <c r="F112" s="64">
        <f t="shared" si="11"/>
        <v>30150.993018174646</v>
      </c>
      <c r="G112" s="64">
        <f t="shared" si="12"/>
        <v>6925.0798270271152</v>
      </c>
      <c r="H112" s="64">
        <f t="shared" si="15"/>
        <v>23225.913191147531</v>
      </c>
      <c r="I112" s="64">
        <f t="shared" si="13"/>
        <v>3233900.0166121637</v>
      </c>
      <c r="J112" s="64">
        <f>SUM($H$18:$H112)</f>
        <v>2384963.3533387547</v>
      </c>
    </row>
    <row r="113" spans="1:10">
      <c r="A113" s="22">
        <f>IF(Values_Entered,A112+1,"")</f>
        <v>96</v>
      </c>
      <c r="B113" s="21">
        <f t="shared" si="8"/>
        <v>45874</v>
      </c>
      <c r="C113" s="64">
        <f t="shared" si="14"/>
        <v>3233900.0166121637</v>
      </c>
      <c r="D113" s="64">
        <f t="shared" si="9"/>
        <v>30150.993018174646</v>
      </c>
      <c r="E113" s="65">
        <f t="shared" si="10"/>
        <v>0</v>
      </c>
      <c r="F113" s="64">
        <f t="shared" si="11"/>
        <v>30150.993018174646</v>
      </c>
      <c r="G113" s="64">
        <f t="shared" si="12"/>
        <v>6974.7095657874743</v>
      </c>
      <c r="H113" s="64">
        <f t="shared" si="15"/>
        <v>23176.283452387172</v>
      </c>
      <c r="I113" s="64">
        <f t="shared" si="13"/>
        <v>3226925.3070463762</v>
      </c>
      <c r="J113" s="64">
        <f>SUM($H$18:$H113)</f>
        <v>2408139.6367911417</v>
      </c>
    </row>
    <row r="114" spans="1:10">
      <c r="A114" s="22">
        <f>IF(Values_Entered,A113+1,"")</f>
        <v>97</v>
      </c>
      <c r="B114" s="21">
        <f t="shared" si="8"/>
        <v>45905</v>
      </c>
      <c r="C114" s="64">
        <f t="shared" si="14"/>
        <v>3226925.3070463762</v>
      </c>
      <c r="D114" s="64">
        <f t="shared" si="9"/>
        <v>30150.993018174646</v>
      </c>
      <c r="E114" s="65">
        <f t="shared" si="10"/>
        <v>0</v>
      </c>
      <c r="F114" s="64">
        <f t="shared" si="11"/>
        <v>30150.993018174646</v>
      </c>
      <c r="G114" s="64">
        <f t="shared" si="12"/>
        <v>7024.6949843422881</v>
      </c>
      <c r="H114" s="64">
        <f t="shared" si="15"/>
        <v>23126.298033832358</v>
      </c>
      <c r="I114" s="64">
        <f t="shared" si="13"/>
        <v>3219900.6120620337</v>
      </c>
      <c r="J114" s="64">
        <f>SUM($H$18:$H114)</f>
        <v>2431265.9348249743</v>
      </c>
    </row>
    <row r="115" spans="1:10">
      <c r="A115" s="22">
        <f>IF(Values_Entered,A114+1,"")</f>
        <v>98</v>
      </c>
      <c r="B115" s="21">
        <f t="shared" si="8"/>
        <v>45935</v>
      </c>
      <c r="C115" s="64">
        <f t="shared" si="14"/>
        <v>3219900.6120620337</v>
      </c>
      <c r="D115" s="64">
        <f t="shared" si="9"/>
        <v>30150.993018174646</v>
      </c>
      <c r="E115" s="65">
        <f t="shared" si="10"/>
        <v>0</v>
      </c>
      <c r="F115" s="64">
        <f t="shared" si="11"/>
        <v>30150.993018174646</v>
      </c>
      <c r="G115" s="64">
        <f t="shared" si="12"/>
        <v>7075.0386317300727</v>
      </c>
      <c r="H115" s="64">
        <f t="shared" si="15"/>
        <v>23075.954386444573</v>
      </c>
      <c r="I115" s="64">
        <f t="shared" si="13"/>
        <v>3212825.5734303035</v>
      </c>
      <c r="J115" s="64">
        <f>SUM($H$18:$H115)</f>
        <v>2454341.889211419</v>
      </c>
    </row>
    <row r="116" spans="1:10">
      <c r="A116" s="22">
        <f>IF(Values_Entered,A115+1,"")</f>
        <v>99</v>
      </c>
      <c r="B116" s="21">
        <f t="shared" si="8"/>
        <v>45966</v>
      </c>
      <c r="C116" s="64">
        <f t="shared" si="14"/>
        <v>3212825.5734303035</v>
      </c>
      <c r="D116" s="64">
        <f t="shared" si="9"/>
        <v>30150.993018174646</v>
      </c>
      <c r="E116" s="65">
        <f t="shared" si="10"/>
        <v>0</v>
      </c>
      <c r="F116" s="64">
        <f t="shared" si="11"/>
        <v>30150.993018174646</v>
      </c>
      <c r="G116" s="64">
        <f t="shared" si="12"/>
        <v>7125.7430752574728</v>
      </c>
      <c r="H116" s="64">
        <f t="shared" si="15"/>
        <v>23025.249942917173</v>
      </c>
      <c r="I116" s="64">
        <f t="shared" si="13"/>
        <v>3205699.8303550459</v>
      </c>
      <c r="J116" s="64">
        <f>SUM($H$18:$H116)</f>
        <v>2477367.1391543364</v>
      </c>
    </row>
    <row r="117" spans="1:10">
      <c r="A117" s="22">
        <f>IF(Values_Entered,A116+1,"")</f>
        <v>100</v>
      </c>
      <c r="B117" s="21">
        <f t="shared" si="8"/>
        <v>45996</v>
      </c>
      <c r="C117" s="64">
        <f t="shared" si="14"/>
        <v>3205699.8303550459</v>
      </c>
      <c r="D117" s="64">
        <f t="shared" si="9"/>
        <v>30150.993018174646</v>
      </c>
      <c r="E117" s="65">
        <f t="shared" si="10"/>
        <v>0</v>
      </c>
      <c r="F117" s="64">
        <f t="shared" si="11"/>
        <v>30150.993018174646</v>
      </c>
      <c r="G117" s="64">
        <f t="shared" si="12"/>
        <v>7176.8109006301529</v>
      </c>
      <c r="H117" s="64">
        <f t="shared" si="15"/>
        <v>22974.182117544493</v>
      </c>
      <c r="I117" s="64">
        <f t="shared" si="13"/>
        <v>3198523.0194544159</v>
      </c>
      <c r="J117" s="64">
        <f>SUM($H$18:$H117)</f>
        <v>2500341.321271881</v>
      </c>
    </row>
    <row r="118" spans="1:10">
      <c r="A118" s="22">
        <f>IF(Values_Entered,A117+1,"")</f>
        <v>101</v>
      </c>
      <c r="B118" s="21">
        <f t="shared" si="8"/>
        <v>46027</v>
      </c>
      <c r="C118" s="64">
        <f t="shared" si="14"/>
        <v>3198523.0194544159</v>
      </c>
      <c r="D118" s="64">
        <f t="shared" si="9"/>
        <v>30150.993018174646</v>
      </c>
      <c r="E118" s="65">
        <f t="shared" si="10"/>
        <v>0</v>
      </c>
      <c r="F118" s="64">
        <f t="shared" si="11"/>
        <v>30150.993018174646</v>
      </c>
      <c r="G118" s="64">
        <f t="shared" si="12"/>
        <v>7228.2447120846664</v>
      </c>
      <c r="H118" s="64">
        <f t="shared" si="15"/>
        <v>22922.748306089979</v>
      </c>
      <c r="I118" s="64">
        <f t="shared" si="13"/>
        <v>3191294.7747423314</v>
      </c>
      <c r="J118" s="64">
        <f>SUM($H$18:$H118)</f>
        <v>2523264.069577971</v>
      </c>
    </row>
    <row r="119" spans="1:10">
      <c r="A119" s="22">
        <f>IF(Values_Entered,A118+1,"")</f>
        <v>102</v>
      </c>
      <c r="B119" s="21">
        <f t="shared" si="8"/>
        <v>46058</v>
      </c>
      <c r="C119" s="64">
        <f t="shared" si="14"/>
        <v>3191294.7747423314</v>
      </c>
      <c r="D119" s="64">
        <f t="shared" si="9"/>
        <v>30150.993018174646</v>
      </c>
      <c r="E119" s="65">
        <f t="shared" si="10"/>
        <v>0</v>
      </c>
      <c r="F119" s="64">
        <f t="shared" si="11"/>
        <v>30150.993018174646</v>
      </c>
      <c r="G119" s="64">
        <f t="shared" si="12"/>
        <v>7280.0471325212711</v>
      </c>
      <c r="H119" s="64">
        <f t="shared" si="15"/>
        <v>22870.945885653375</v>
      </c>
      <c r="I119" s="64">
        <f t="shared" si="13"/>
        <v>3184014.72760981</v>
      </c>
      <c r="J119" s="64">
        <f>SUM($H$18:$H119)</f>
        <v>2546135.0154636241</v>
      </c>
    </row>
    <row r="120" spans="1:10">
      <c r="A120" s="22">
        <f>IF(Values_Entered,A119+1,"")</f>
        <v>103</v>
      </c>
      <c r="B120" s="21">
        <f t="shared" si="8"/>
        <v>46086</v>
      </c>
      <c r="C120" s="64">
        <f t="shared" si="14"/>
        <v>3184014.72760981</v>
      </c>
      <c r="D120" s="64">
        <f t="shared" si="9"/>
        <v>30150.993018174646</v>
      </c>
      <c r="E120" s="65">
        <f t="shared" si="10"/>
        <v>0</v>
      </c>
      <c r="F120" s="64">
        <f t="shared" si="11"/>
        <v>30150.993018174646</v>
      </c>
      <c r="G120" s="64">
        <f t="shared" si="12"/>
        <v>7332.2208036376796</v>
      </c>
      <c r="H120" s="64">
        <f t="shared" si="15"/>
        <v>22818.772214536966</v>
      </c>
      <c r="I120" s="64">
        <f t="shared" si="13"/>
        <v>3176682.5068061724</v>
      </c>
      <c r="J120" s="64">
        <f>SUM($H$18:$H120)</f>
        <v>2568953.7876781612</v>
      </c>
    </row>
    <row r="121" spans="1:10">
      <c r="A121" s="22">
        <f>IF(Values_Entered,A120+1,"")</f>
        <v>104</v>
      </c>
      <c r="B121" s="21">
        <f t="shared" si="8"/>
        <v>46117</v>
      </c>
      <c r="C121" s="64">
        <f t="shared" si="14"/>
        <v>3176682.5068061724</v>
      </c>
      <c r="D121" s="64">
        <f t="shared" si="9"/>
        <v>30150.993018174646</v>
      </c>
      <c r="E121" s="65">
        <f t="shared" si="10"/>
        <v>0</v>
      </c>
      <c r="F121" s="64">
        <f t="shared" si="11"/>
        <v>30150.993018174646</v>
      </c>
      <c r="G121" s="64">
        <f t="shared" si="12"/>
        <v>7384.7683860637444</v>
      </c>
      <c r="H121" s="64">
        <f t="shared" si="15"/>
        <v>22766.224632110901</v>
      </c>
      <c r="I121" s="64">
        <f t="shared" si="13"/>
        <v>3169297.7384201088</v>
      </c>
      <c r="J121" s="64">
        <f>SUM($H$18:$H121)</f>
        <v>2591720.0123102721</v>
      </c>
    </row>
    <row r="122" spans="1:10">
      <c r="A122" s="22">
        <f>IF(Values_Entered,A121+1,"")</f>
        <v>105</v>
      </c>
      <c r="B122" s="21">
        <f t="shared" si="8"/>
        <v>46147</v>
      </c>
      <c r="C122" s="64">
        <f t="shared" si="14"/>
        <v>3169297.7384201088</v>
      </c>
      <c r="D122" s="64">
        <f t="shared" si="9"/>
        <v>30150.993018174646</v>
      </c>
      <c r="E122" s="65">
        <f t="shared" si="10"/>
        <v>0</v>
      </c>
      <c r="F122" s="64">
        <f t="shared" si="11"/>
        <v>30150.993018174646</v>
      </c>
      <c r="G122" s="64">
        <f t="shared" si="12"/>
        <v>7437.6925594972017</v>
      </c>
      <c r="H122" s="64">
        <f t="shared" si="15"/>
        <v>22713.300458677444</v>
      </c>
      <c r="I122" s="64">
        <f t="shared" si="13"/>
        <v>3161860.0458606114</v>
      </c>
      <c r="J122" s="64">
        <f>SUM($H$18:$H122)</f>
        <v>2614433.3127689497</v>
      </c>
    </row>
    <row r="123" spans="1:10">
      <c r="A123" s="22">
        <f>IF(Values_Entered,A122+1,"")</f>
        <v>106</v>
      </c>
      <c r="B123" s="21">
        <f t="shared" si="8"/>
        <v>46178</v>
      </c>
      <c r="C123" s="64">
        <f t="shared" si="14"/>
        <v>3161860.0458606114</v>
      </c>
      <c r="D123" s="64">
        <f t="shared" si="9"/>
        <v>30150.993018174646</v>
      </c>
      <c r="E123" s="65">
        <f t="shared" si="10"/>
        <v>0</v>
      </c>
      <c r="F123" s="64">
        <f t="shared" si="11"/>
        <v>30150.993018174646</v>
      </c>
      <c r="G123" s="64">
        <f t="shared" si="12"/>
        <v>7490.996022840267</v>
      </c>
      <c r="H123" s="64">
        <f t="shared" si="15"/>
        <v>22659.996995334379</v>
      </c>
      <c r="I123" s="64">
        <f t="shared" si="13"/>
        <v>3154369.0498377709</v>
      </c>
      <c r="J123" s="64">
        <f>SUM($H$18:$H123)</f>
        <v>2637093.3097642842</v>
      </c>
    </row>
    <row r="124" spans="1:10">
      <c r="A124" s="22">
        <f>IF(Values_Entered,A123+1,"")</f>
        <v>107</v>
      </c>
      <c r="B124" s="21">
        <f t="shared" si="8"/>
        <v>46208</v>
      </c>
      <c r="C124" s="64">
        <f t="shared" si="14"/>
        <v>3154369.0498377709</v>
      </c>
      <c r="D124" s="64">
        <f t="shared" si="9"/>
        <v>30150.993018174646</v>
      </c>
      <c r="E124" s="65">
        <f t="shared" si="10"/>
        <v>0</v>
      </c>
      <c r="F124" s="64">
        <f t="shared" si="11"/>
        <v>30150.993018174646</v>
      </c>
      <c r="G124" s="64">
        <f t="shared" si="12"/>
        <v>7544.6814943372883</v>
      </c>
      <c r="H124" s="64">
        <f t="shared" si="15"/>
        <v>22606.311523837358</v>
      </c>
      <c r="I124" s="64">
        <f t="shared" si="13"/>
        <v>3146824.3683434334</v>
      </c>
      <c r="J124" s="64">
        <f>SUM($H$18:$H124)</f>
        <v>2659699.6212881217</v>
      </c>
    </row>
    <row r="125" spans="1:10">
      <c r="A125" s="22">
        <f>IF(Values_Entered,A124+1,"")</f>
        <v>108</v>
      </c>
      <c r="B125" s="21">
        <f t="shared" si="8"/>
        <v>46239</v>
      </c>
      <c r="C125" s="64">
        <f t="shared" si="14"/>
        <v>3146824.3683434334</v>
      </c>
      <c r="D125" s="64">
        <f t="shared" si="9"/>
        <v>30150.993018174646</v>
      </c>
      <c r="E125" s="65">
        <f t="shared" si="10"/>
        <v>0</v>
      </c>
      <c r="F125" s="64">
        <f t="shared" si="11"/>
        <v>30150.993018174646</v>
      </c>
      <c r="G125" s="64">
        <f t="shared" si="12"/>
        <v>7598.7517117133721</v>
      </c>
      <c r="H125" s="64">
        <f t="shared" si="15"/>
        <v>22552.241306461274</v>
      </c>
      <c r="I125" s="64">
        <f t="shared" si="13"/>
        <v>3139225.6166317202</v>
      </c>
      <c r="J125" s="64">
        <f>SUM($H$18:$H125)</f>
        <v>2682251.8625945831</v>
      </c>
    </row>
    <row r="126" spans="1:10">
      <c r="A126" s="22">
        <f>IF(Values_Entered,A125+1,"")</f>
        <v>109</v>
      </c>
      <c r="B126" s="21">
        <f t="shared" si="8"/>
        <v>46270</v>
      </c>
      <c r="C126" s="64">
        <f t="shared" si="14"/>
        <v>3139225.6166317202</v>
      </c>
      <c r="D126" s="64">
        <f t="shared" si="9"/>
        <v>30150.993018174646</v>
      </c>
      <c r="E126" s="65">
        <f t="shared" si="10"/>
        <v>0</v>
      </c>
      <c r="F126" s="64">
        <f t="shared" si="11"/>
        <v>30150.993018174646</v>
      </c>
      <c r="G126" s="64">
        <f t="shared" si="12"/>
        <v>7653.2094323139863</v>
      </c>
      <c r="H126" s="64">
        <f t="shared" si="15"/>
        <v>22497.78358586066</v>
      </c>
      <c r="I126" s="64">
        <f t="shared" si="13"/>
        <v>3131572.4071994061</v>
      </c>
      <c r="J126" s="64">
        <f>SUM($H$18:$H126)</f>
        <v>2704749.6461804439</v>
      </c>
    </row>
    <row r="127" spans="1:10">
      <c r="A127" s="22">
        <f>IF(Values_Entered,A126+1,"")</f>
        <v>110</v>
      </c>
      <c r="B127" s="21">
        <f t="shared" si="8"/>
        <v>46300</v>
      </c>
      <c r="C127" s="64">
        <f t="shared" si="14"/>
        <v>3131572.4071994061</v>
      </c>
      <c r="D127" s="64">
        <f t="shared" si="9"/>
        <v>30150.993018174646</v>
      </c>
      <c r="E127" s="65">
        <f t="shared" si="10"/>
        <v>0</v>
      </c>
      <c r="F127" s="64">
        <f t="shared" si="11"/>
        <v>30150.993018174646</v>
      </c>
      <c r="G127" s="64">
        <f t="shared" si="12"/>
        <v>7708.0574332455726</v>
      </c>
      <c r="H127" s="64">
        <f t="shared" si="15"/>
        <v>22442.935584929073</v>
      </c>
      <c r="I127" s="64">
        <f t="shared" si="13"/>
        <v>3123864.3497661604</v>
      </c>
      <c r="J127" s="64">
        <f>SUM($H$18:$H127)</f>
        <v>2727192.5817653732</v>
      </c>
    </row>
    <row r="128" spans="1:10">
      <c r="A128" s="22">
        <f>IF(Values_Entered,A127+1,"")</f>
        <v>111</v>
      </c>
      <c r="B128" s="21">
        <f t="shared" si="8"/>
        <v>46331</v>
      </c>
      <c r="C128" s="64">
        <f t="shared" si="14"/>
        <v>3123864.3497661604</v>
      </c>
      <c r="D128" s="64">
        <f t="shared" si="9"/>
        <v>30150.993018174646</v>
      </c>
      <c r="E128" s="65">
        <f t="shared" si="10"/>
        <v>0</v>
      </c>
      <c r="F128" s="64">
        <f t="shared" si="11"/>
        <v>30150.993018174646</v>
      </c>
      <c r="G128" s="64">
        <f t="shared" si="12"/>
        <v>7763.298511517165</v>
      </c>
      <c r="H128" s="64">
        <f t="shared" si="15"/>
        <v>22387.694506657481</v>
      </c>
      <c r="I128" s="64">
        <f t="shared" si="13"/>
        <v>3116101.0512546431</v>
      </c>
      <c r="J128" s="64">
        <f>SUM($H$18:$H128)</f>
        <v>2749580.2762720305</v>
      </c>
    </row>
    <row r="129" spans="1:10">
      <c r="A129" s="22">
        <f>IF(Values_Entered,A128+1,"")</f>
        <v>112</v>
      </c>
      <c r="B129" s="21">
        <f t="shared" si="8"/>
        <v>46361</v>
      </c>
      <c r="C129" s="64">
        <f t="shared" si="14"/>
        <v>3116101.0512546431</v>
      </c>
      <c r="D129" s="64">
        <f t="shared" si="9"/>
        <v>30150.993018174646</v>
      </c>
      <c r="E129" s="65">
        <f t="shared" si="10"/>
        <v>0</v>
      </c>
      <c r="F129" s="64">
        <f t="shared" si="11"/>
        <v>30150.993018174646</v>
      </c>
      <c r="G129" s="64">
        <f t="shared" si="12"/>
        <v>7818.9354841830391</v>
      </c>
      <c r="H129" s="64">
        <f t="shared" si="15"/>
        <v>22332.057533991607</v>
      </c>
      <c r="I129" s="64">
        <f t="shared" si="13"/>
        <v>3108282.1157704601</v>
      </c>
      <c r="J129" s="64">
        <f>SUM($H$18:$H129)</f>
        <v>2771912.3338060221</v>
      </c>
    </row>
    <row r="130" spans="1:10">
      <c r="A130" s="22">
        <f>IF(Values_Entered,A129+1,"")</f>
        <v>113</v>
      </c>
      <c r="B130" s="21">
        <f t="shared" si="8"/>
        <v>46392</v>
      </c>
      <c r="C130" s="64">
        <f t="shared" si="14"/>
        <v>3108282.1157704601</v>
      </c>
      <c r="D130" s="64">
        <f t="shared" si="9"/>
        <v>30150.993018174646</v>
      </c>
      <c r="E130" s="65">
        <f t="shared" si="10"/>
        <v>0</v>
      </c>
      <c r="F130" s="64">
        <f t="shared" si="11"/>
        <v>30150.993018174646</v>
      </c>
      <c r="G130" s="64">
        <f t="shared" si="12"/>
        <v>7874.97118848635</v>
      </c>
      <c r="H130" s="64">
        <f t="shared" si="15"/>
        <v>22276.021829688296</v>
      </c>
      <c r="I130" s="64">
        <f t="shared" si="13"/>
        <v>3100407.1445819736</v>
      </c>
      <c r="J130" s="64">
        <f>SUM($H$18:$H130)</f>
        <v>2794188.3556357105</v>
      </c>
    </row>
    <row r="131" spans="1:10">
      <c r="A131" s="22">
        <f>IF(Values_Entered,A130+1,"")</f>
        <v>114</v>
      </c>
      <c r="B131" s="21">
        <f t="shared" si="8"/>
        <v>46423</v>
      </c>
      <c r="C131" s="64">
        <f t="shared" si="14"/>
        <v>3100407.1445819736</v>
      </c>
      <c r="D131" s="64">
        <f t="shared" si="9"/>
        <v>30150.993018174646</v>
      </c>
      <c r="E131" s="65">
        <f t="shared" si="10"/>
        <v>0</v>
      </c>
      <c r="F131" s="64">
        <f t="shared" si="11"/>
        <v>30150.993018174646</v>
      </c>
      <c r="G131" s="64">
        <f t="shared" si="12"/>
        <v>7931.408482003837</v>
      </c>
      <c r="H131" s="64">
        <f t="shared" si="15"/>
        <v>22219.584536170809</v>
      </c>
      <c r="I131" s="64">
        <f t="shared" si="13"/>
        <v>3092475.7360999696</v>
      </c>
      <c r="J131" s="64">
        <f>SUM($H$18:$H131)</f>
        <v>2816407.9401718811</v>
      </c>
    </row>
    <row r="132" spans="1:10">
      <c r="A132" s="22">
        <f>IF(Values_Entered,A131+1,"")</f>
        <v>115</v>
      </c>
      <c r="B132" s="21">
        <f t="shared" si="8"/>
        <v>46451</v>
      </c>
      <c r="C132" s="64">
        <f t="shared" si="14"/>
        <v>3092475.7360999696</v>
      </c>
      <c r="D132" s="64">
        <f t="shared" si="9"/>
        <v>30150.993018174646</v>
      </c>
      <c r="E132" s="65">
        <f t="shared" si="10"/>
        <v>0</v>
      </c>
      <c r="F132" s="64">
        <f t="shared" si="11"/>
        <v>30150.993018174646</v>
      </c>
      <c r="G132" s="64">
        <f t="shared" si="12"/>
        <v>7988.2502427915315</v>
      </c>
      <c r="H132" s="64">
        <f t="shared" si="15"/>
        <v>22162.742775383114</v>
      </c>
      <c r="I132" s="64">
        <f t="shared" si="13"/>
        <v>3084487.485857178</v>
      </c>
      <c r="J132" s="64">
        <f>SUM($H$18:$H132)</f>
        <v>2838570.6829472641</v>
      </c>
    </row>
    <row r="133" spans="1:10">
      <c r="A133" s="22">
        <f>IF(Values_Entered,A132+1,"")</f>
        <v>116</v>
      </c>
      <c r="B133" s="21">
        <f t="shared" si="8"/>
        <v>46482</v>
      </c>
      <c r="C133" s="64">
        <f t="shared" si="14"/>
        <v>3084487.485857178</v>
      </c>
      <c r="D133" s="64">
        <f t="shared" si="9"/>
        <v>30150.993018174646</v>
      </c>
      <c r="E133" s="65">
        <f t="shared" si="10"/>
        <v>0</v>
      </c>
      <c r="F133" s="64">
        <f t="shared" si="11"/>
        <v>30150.993018174646</v>
      </c>
      <c r="G133" s="64">
        <f t="shared" si="12"/>
        <v>8045.4993695315388</v>
      </c>
      <c r="H133" s="64">
        <f t="shared" si="15"/>
        <v>22105.493648643107</v>
      </c>
      <c r="I133" s="64">
        <f t="shared" si="13"/>
        <v>3076441.9864876466</v>
      </c>
      <c r="J133" s="64">
        <f>SUM($H$18:$H133)</f>
        <v>2860676.1765959072</v>
      </c>
    </row>
    <row r="134" spans="1:10">
      <c r="A134" s="22">
        <f>IF(Values_Entered,A133+1,"")</f>
        <v>117</v>
      </c>
      <c r="B134" s="21">
        <f t="shared" si="8"/>
        <v>46512</v>
      </c>
      <c r="C134" s="64">
        <f t="shared" si="14"/>
        <v>3076441.9864876466</v>
      </c>
      <c r="D134" s="64">
        <f t="shared" si="9"/>
        <v>30150.993018174646</v>
      </c>
      <c r="E134" s="65">
        <f t="shared" si="10"/>
        <v>0</v>
      </c>
      <c r="F134" s="64">
        <f t="shared" si="11"/>
        <v>30150.993018174646</v>
      </c>
      <c r="G134" s="64">
        <f t="shared" si="12"/>
        <v>8103.1587816798456</v>
      </c>
      <c r="H134" s="64">
        <f t="shared" si="15"/>
        <v>22047.8342364948</v>
      </c>
      <c r="I134" s="64">
        <f t="shared" si="13"/>
        <v>3068338.8277059668</v>
      </c>
      <c r="J134" s="64">
        <f>SUM($H$18:$H134)</f>
        <v>2882724.0108324019</v>
      </c>
    </row>
    <row r="135" spans="1:10">
      <c r="A135" s="22">
        <f>IF(Values_Entered,A134+1,"")</f>
        <v>118</v>
      </c>
      <c r="B135" s="21">
        <f t="shared" si="8"/>
        <v>46543</v>
      </c>
      <c r="C135" s="64">
        <f t="shared" si="14"/>
        <v>3068338.8277059668</v>
      </c>
      <c r="D135" s="64">
        <f t="shared" si="9"/>
        <v>30150.993018174646</v>
      </c>
      <c r="E135" s="65">
        <f t="shared" si="10"/>
        <v>0</v>
      </c>
      <c r="F135" s="64">
        <f t="shared" si="11"/>
        <v>30150.993018174646</v>
      </c>
      <c r="G135" s="64">
        <f t="shared" si="12"/>
        <v>8161.2314196152183</v>
      </c>
      <c r="H135" s="64">
        <f t="shared" si="15"/>
        <v>21989.761598559428</v>
      </c>
      <c r="I135" s="64">
        <f t="shared" si="13"/>
        <v>3060177.5962863513</v>
      </c>
      <c r="J135" s="64">
        <f>SUM($H$18:$H135)</f>
        <v>2904713.7724309615</v>
      </c>
    </row>
    <row r="136" spans="1:10">
      <c r="A136" s="22">
        <f>IF(Values_Entered,A135+1,"")</f>
        <v>119</v>
      </c>
      <c r="B136" s="21">
        <f t="shared" si="8"/>
        <v>46573</v>
      </c>
      <c r="C136" s="64">
        <f t="shared" si="14"/>
        <v>3060177.5962863513</v>
      </c>
      <c r="D136" s="64">
        <f t="shared" si="9"/>
        <v>30150.993018174646</v>
      </c>
      <c r="E136" s="65">
        <f t="shared" si="10"/>
        <v>0</v>
      </c>
      <c r="F136" s="64">
        <f t="shared" si="11"/>
        <v>30150.993018174646</v>
      </c>
      <c r="G136" s="64">
        <f t="shared" si="12"/>
        <v>8219.7202447891286</v>
      </c>
      <c r="H136" s="64">
        <f t="shared" si="15"/>
        <v>21931.272773385517</v>
      </c>
      <c r="I136" s="64">
        <f t="shared" si="13"/>
        <v>3051957.8760415623</v>
      </c>
      <c r="J136" s="64">
        <f>SUM($H$18:$H136)</f>
        <v>2926645.045204347</v>
      </c>
    </row>
    <row r="137" spans="1:10">
      <c r="A137" s="22">
        <f>IF(Values_Entered,A136+1,"")</f>
        <v>120</v>
      </c>
      <c r="B137" s="21">
        <f t="shared" si="8"/>
        <v>46604</v>
      </c>
      <c r="C137" s="64">
        <f t="shared" si="14"/>
        <v>3051957.8760415623</v>
      </c>
      <c r="D137" s="64">
        <f t="shared" si="9"/>
        <v>30150.993018174646</v>
      </c>
      <c r="E137" s="65">
        <f t="shared" si="10"/>
        <v>0</v>
      </c>
      <c r="F137" s="64">
        <f t="shared" si="11"/>
        <v>30150.993018174646</v>
      </c>
      <c r="G137" s="64">
        <f t="shared" si="12"/>
        <v>8278.6282398767835</v>
      </c>
      <c r="H137" s="64">
        <f t="shared" si="15"/>
        <v>21872.364778297862</v>
      </c>
      <c r="I137" s="64">
        <f t="shared" si="13"/>
        <v>3043679.2478016857</v>
      </c>
      <c r="J137" s="64">
        <f>SUM($H$18:$H137)</f>
        <v>2948517.409982645</v>
      </c>
    </row>
    <row r="138" spans="1:10">
      <c r="A138" s="22">
        <f>IF(Values_Entered,A137+1,"")</f>
        <v>121</v>
      </c>
      <c r="B138" s="21">
        <f t="shared" si="8"/>
        <v>46635</v>
      </c>
      <c r="C138" s="64">
        <f t="shared" si="14"/>
        <v>3043679.2478016857</v>
      </c>
      <c r="D138" s="64">
        <f t="shared" si="9"/>
        <v>30150.993018174646</v>
      </c>
      <c r="E138" s="65">
        <f t="shared" si="10"/>
        <v>0</v>
      </c>
      <c r="F138" s="64">
        <f t="shared" si="11"/>
        <v>30150.993018174646</v>
      </c>
      <c r="G138" s="64">
        <f t="shared" si="12"/>
        <v>8337.958408929233</v>
      </c>
      <c r="H138" s="64">
        <f t="shared" si="15"/>
        <v>21813.034609245413</v>
      </c>
      <c r="I138" s="64">
        <f t="shared" si="13"/>
        <v>3035341.2893927563</v>
      </c>
      <c r="J138" s="64">
        <f>SUM($H$18:$H138)</f>
        <v>2970330.4445918906</v>
      </c>
    </row>
    <row r="139" spans="1:10">
      <c r="A139" s="22">
        <f>IF(Values_Entered,A138+1,"")</f>
        <v>122</v>
      </c>
      <c r="B139" s="21">
        <f t="shared" si="8"/>
        <v>46665</v>
      </c>
      <c r="C139" s="64">
        <f t="shared" si="14"/>
        <v>3035341.2893927563</v>
      </c>
      <c r="D139" s="64">
        <f t="shared" si="9"/>
        <v>30150.993018174646</v>
      </c>
      <c r="E139" s="65">
        <f t="shared" si="10"/>
        <v>0</v>
      </c>
      <c r="F139" s="64">
        <f t="shared" si="11"/>
        <v>30150.993018174646</v>
      </c>
      <c r="G139" s="64">
        <f t="shared" si="12"/>
        <v>8397.7137775265619</v>
      </c>
      <c r="H139" s="64">
        <f t="shared" si="15"/>
        <v>21753.279240648084</v>
      </c>
      <c r="I139" s="64">
        <f t="shared" si="13"/>
        <v>3026943.5756152296</v>
      </c>
      <c r="J139" s="64">
        <f>SUM($H$18:$H139)</f>
        <v>2992083.7238325388</v>
      </c>
    </row>
    <row r="140" spans="1:10">
      <c r="A140" s="22">
        <f>IF(Values_Entered,A139+1,"")</f>
        <v>123</v>
      </c>
      <c r="B140" s="21">
        <f t="shared" si="8"/>
        <v>46696</v>
      </c>
      <c r="C140" s="64">
        <f t="shared" si="14"/>
        <v>3026943.5756152296</v>
      </c>
      <c r="D140" s="64">
        <f t="shared" si="9"/>
        <v>30150.993018174646</v>
      </c>
      <c r="E140" s="65">
        <f t="shared" si="10"/>
        <v>0</v>
      </c>
      <c r="F140" s="64">
        <f t="shared" si="11"/>
        <v>30150.993018174646</v>
      </c>
      <c r="G140" s="64">
        <f t="shared" si="12"/>
        <v>8457.8973929321692</v>
      </c>
      <c r="H140" s="64">
        <f t="shared" si="15"/>
        <v>21693.095625242477</v>
      </c>
      <c r="I140" s="64">
        <f t="shared" si="13"/>
        <v>3018485.6782222972</v>
      </c>
      <c r="J140" s="64">
        <f>SUM($H$18:$H140)</f>
        <v>3013776.8194577815</v>
      </c>
    </row>
    <row r="141" spans="1:10">
      <c r="A141" s="22">
        <f>IF(Values_Entered,A140+1,"")</f>
        <v>124</v>
      </c>
      <c r="B141" s="21">
        <f t="shared" si="8"/>
        <v>46726</v>
      </c>
      <c r="C141" s="64">
        <f t="shared" si="14"/>
        <v>3018485.6782222972</v>
      </c>
      <c r="D141" s="64">
        <f t="shared" si="9"/>
        <v>30150.993018174646</v>
      </c>
      <c r="E141" s="65">
        <f t="shared" si="10"/>
        <v>0</v>
      </c>
      <c r="F141" s="64">
        <f t="shared" si="11"/>
        <v>30150.993018174646</v>
      </c>
      <c r="G141" s="64">
        <f t="shared" si="12"/>
        <v>8518.5123242481823</v>
      </c>
      <c r="H141" s="64">
        <f t="shared" si="15"/>
        <v>21632.480693926464</v>
      </c>
      <c r="I141" s="64">
        <f t="shared" si="13"/>
        <v>3009967.1658980493</v>
      </c>
      <c r="J141" s="64">
        <f>SUM($H$18:$H141)</f>
        <v>3035409.3001517081</v>
      </c>
    </row>
    <row r="142" spans="1:10">
      <c r="A142" s="22">
        <f>IF(Values_Entered,A141+1,"")</f>
        <v>125</v>
      </c>
      <c r="B142" s="21">
        <f t="shared" si="8"/>
        <v>46757</v>
      </c>
      <c r="C142" s="64">
        <f t="shared" si="14"/>
        <v>3009967.1658980493</v>
      </c>
      <c r="D142" s="64">
        <f t="shared" si="9"/>
        <v>30150.993018174646</v>
      </c>
      <c r="E142" s="65">
        <f t="shared" si="10"/>
        <v>0</v>
      </c>
      <c r="F142" s="64">
        <f t="shared" si="11"/>
        <v>30150.993018174646</v>
      </c>
      <c r="G142" s="64">
        <f t="shared" si="12"/>
        <v>8579.5616625719595</v>
      </c>
      <c r="H142" s="64">
        <f t="shared" si="15"/>
        <v>21571.431355602686</v>
      </c>
      <c r="I142" s="64">
        <f t="shared" si="13"/>
        <v>3001387.6042354773</v>
      </c>
      <c r="J142" s="64">
        <f>SUM($H$18:$H142)</f>
        <v>3056980.7315073106</v>
      </c>
    </row>
    <row r="143" spans="1:10">
      <c r="A143" s="22">
        <f>IF(Values_Entered,A142+1,"")</f>
        <v>126</v>
      </c>
      <c r="B143" s="21">
        <f t="shared" si="8"/>
        <v>46788</v>
      </c>
      <c r="C143" s="64">
        <f t="shared" si="14"/>
        <v>3001387.6042354773</v>
      </c>
      <c r="D143" s="64">
        <f t="shared" si="9"/>
        <v>30150.993018174646</v>
      </c>
      <c r="E143" s="65">
        <f t="shared" si="10"/>
        <v>0</v>
      </c>
      <c r="F143" s="64">
        <f t="shared" si="11"/>
        <v>30150.993018174646</v>
      </c>
      <c r="G143" s="64">
        <f t="shared" si="12"/>
        <v>8641.0485211537271</v>
      </c>
      <c r="H143" s="64">
        <f t="shared" si="15"/>
        <v>21509.944497020919</v>
      </c>
      <c r="I143" s="64">
        <f t="shared" si="13"/>
        <v>2992746.5557143237</v>
      </c>
      <c r="J143" s="64">
        <f>SUM($H$18:$H143)</f>
        <v>3078490.6760043316</v>
      </c>
    </row>
    <row r="144" spans="1:10">
      <c r="A144" s="22">
        <f>IF(Values_Entered,A143+1,"")</f>
        <v>127</v>
      </c>
      <c r="B144" s="21">
        <f t="shared" si="8"/>
        <v>46817</v>
      </c>
      <c r="C144" s="64">
        <f t="shared" si="14"/>
        <v>2992746.5557143237</v>
      </c>
      <c r="D144" s="64">
        <f t="shared" si="9"/>
        <v>30150.993018174646</v>
      </c>
      <c r="E144" s="65">
        <f t="shared" si="10"/>
        <v>0</v>
      </c>
      <c r="F144" s="64">
        <f t="shared" si="11"/>
        <v>30150.993018174646</v>
      </c>
      <c r="G144" s="64">
        <f t="shared" si="12"/>
        <v>8702.9760355553262</v>
      </c>
      <c r="H144" s="64">
        <f t="shared" si="15"/>
        <v>21448.01698261932</v>
      </c>
      <c r="I144" s="64">
        <f t="shared" si="13"/>
        <v>2984043.5796787683</v>
      </c>
      <c r="J144" s="64">
        <f>SUM($H$18:$H144)</f>
        <v>3099938.6929869507</v>
      </c>
    </row>
    <row r="145" spans="1:10">
      <c r="A145" s="22">
        <f>IF(Values_Entered,A144+1,"")</f>
        <v>128</v>
      </c>
      <c r="B145" s="21">
        <f t="shared" si="8"/>
        <v>46848</v>
      </c>
      <c r="C145" s="64">
        <f t="shared" si="14"/>
        <v>2984043.5796787683</v>
      </c>
      <c r="D145" s="64">
        <f t="shared" si="9"/>
        <v>30150.993018174646</v>
      </c>
      <c r="E145" s="65">
        <f t="shared" si="10"/>
        <v>0</v>
      </c>
      <c r="F145" s="64">
        <f t="shared" si="11"/>
        <v>30150.993018174646</v>
      </c>
      <c r="G145" s="64">
        <f t="shared" si="12"/>
        <v>8765.3473638101423</v>
      </c>
      <c r="H145" s="64">
        <f t="shared" si="15"/>
        <v>21385.645654364504</v>
      </c>
      <c r="I145" s="64">
        <f t="shared" si="13"/>
        <v>2975278.2323149582</v>
      </c>
      <c r="J145" s="64">
        <f>SUM($H$18:$H145)</f>
        <v>3121324.3386413152</v>
      </c>
    </row>
    <row r="146" spans="1:10">
      <c r="A146" s="22">
        <f>IF(Values_Entered,A145+1,"")</f>
        <v>129</v>
      </c>
      <c r="B146" s="21">
        <f t="shared" ref="B146:B209" si="16">IF(Pay_Num&lt;&gt;"",DATE(YEAR(Loan_Start),MONTH(Loan_Start)+(Pay_Num)*12/Num_Pmt_Per_Year,DAY(Loan_Start)),"")</f>
        <v>46878</v>
      </c>
      <c r="C146" s="64">
        <f t="shared" si="14"/>
        <v>2975278.2323149582</v>
      </c>
      <c r="D146" s="64">
        <f t="shared" ref="D146:D209" si="17">IF(Pay_Num&lt;&gt;"",Scheduled_Monthly_Payment,"")</f>
        <v>30150.993018174646</v>
      </c>
      <c r="E146" s="65">
        <f t="shared" ref="E146:E209" si="18">IF(AND(Pay_Num&lt;&gt;"",Sched_Pay+Scheduled_Extra_Payments&lt;Beg_Bal),Scheduled_Extra_Payments,IF(AND(Pay_Num&lt;&gt;"",Beg_Bal-Sched_Pay&gt;0),Beg_Bal-Sched_Pay,IF(Pay_Num&lt;&gt;"",0,"")))</f>
        <v>0</v>
      </c>
      <c r="F146" s="64">
        <f t="shared" ref="F146:F209" si="19">IF(AND(Pay_Num&lt;&gt;"",Sched_Pay+Extra_Pay&lt;Beg_Bal),Sched_Pay+Extra_Pay,IF(Pay_Num&lt;&gt;"",Beg_Bal,""))</f>
        <v>30150.993018174646</v>
      </c>
      <c r="G146" s="64">
        <f t="shared" ref="G146:G209" si="20">IF(Pay_Num&lt;&gt;"",Total_Pay-Int,"")</f>
        <v>8828.1656865841142</v>
      </c>
      <c r="H146" s="64">
        <f t="shared" si="15"/>
        <v>21322.827331590532</v>
      </c>
      <c r="I146" s="64">
        <f t="shared" ref="I146:I209" si="21">IF(AND(Pay_Num&lt;&gt;"",Sched_Pay+Extra_Pay&lt;Beg_Bal),Beg_Bal-Princ,IF(Pay_Num&lt;&gt;"",0,""))</f>
        <v>2966450.0666283742</v>
      </c>
      <c r="J146" s="64">
        <f>SUM($H$18:$H146)</f>
        <v>3142647.1659729057</v>
      </c>
    </row>
    <row r="147" spans="1:10">
      <c r="A147" s="22">
        <f>IF(Values_Entered,A146+1,"")</f>
        <v>130</v>
      </c>
      <c r="B147" s="21">
        <f t="shared" si="16"/>
        <v>46909</v>
      </c>
      <c r="C147" s="64">
        <f t="shared" ref="C147:C210" si="22">IF(Pay_Num&lt;&gt;"",I146,"")</f>
        <v>2966450.0666283742</v>
      </c>
      <c r="D147" s="64">
        <f t="shared" si="17"/>
        <v>30150.993018174646</v>
      </c>
      <c r="E147" s="65">
        <f t="shared" si="18"/>
        <v>0</v>
      </c>
      <c r="F147" s="64">
        <f t="shared" si="19"/>
        <v>30150.993018174646</v>
      </c>
      <c r="G147" s="64">
        <f t="shared" si="20"/>
        <v>8891.4342073379667</v>
      </c>
      <c r="H147" s="64">
        <f t="shared" ref="H147:H210" si="23">IF(Pay_Num&lt;&gt;"",Beg_Bal*Interest_Rate/Num_Pmt_Per_Year,"")</f>
        <v>21259.558810836679</v>
      </c>
      <c r="I147" s="64">
        <f t="shared" si="21"/>
        <v>2957558.6324210363</v>
      </c>
      <c r="J147" s="64">
        <f>SUM($H$18:$H147)</f>
        <v>3163906.7247837423</v>
      </c>
    </row>
    <row r="148" spans="1:10">
      <c r="A148" s="22">
        <f>IF(Values_Entered,A147+1,"")</f>
        <v>131</v>
      </c>
      <c r="B148" s="21">
        <f t="shared" si="16"/>
        <v>46939</v>
      </c>
      <c r="C148" s="64">
        <f t="shared" si="22"/>
        <v>2957558.6324210363</v>
      </c>
      <c r="D148" s="64">
        <f t="shared" si="17"/>
        <v>30150.993018174646</v>
      </c>
      <c r="E148" s="65">
        <f t="shared" si="18"/>
        <v>0</v>
      </c>
      <c r="F148" s="64">
        <f t="shared" si="19"/>
        <v>30150.993018174646</v>
      </c>
      <c r="G148" s="64">
        <f t="shared" si="20"/>
        <v>8955.1561524905555</v>
      </c>
      <c r="H148" s="64">
        <f t="shared" si="23"/>
        <v>21195.83686568409</v>
      </c>
      <c r="I148" s="64">
        <f t="shared" si="21"/>
        <v>2948603.4762685457</v>
      </c>
      <c r="J148" s="64">
        <f>SUM($H$18:$H148)</f>
        <v>3185102.5616494264</v>
      </c>
    </row>
    <row r="149" spans="1:10">
      <c r="A149" s="22">
        <f>IF(Values_Entered,A148+1,"")</f>
        <v>132</v>
      </c>
      <c r="B149" s="21">
        <f t="shared" si="16"/>
        <v>46970</v>
      </c>
      <c r="C149" s="64">
        <f t="shared" si="22"/>
        <v>2948603.4762685457</v>
      </c>
      <c r="D149" s="64">
        <f t="shared" si="17"/>
        <v>30150.993018174646</v>
      </c>
      <c r="E149" s="65">
        <f t="shared" si="18"/>
        <v>0</v>
      </c>
      <c r="F149" s="64">
        <f t="shared" si="19"/>
        <v>30150.993018174646</v>
      </c>
      <c r="G149" s="64">
        <f t="shared" si="20"/>
        <v>9019.3347715834025</v>
      </c>
      <c r="H149" s="64">
        <f t="shared" si="23"/>
        <v>21131.658246591243</v>
      </c>
      <c r="I149" s="64">
        <f t="shared" si="21"/>
        <v>2939584.1414969624</v>
      </c>
      <c r="J149" s="64">
        <f>SUM($H$18:$H149)</f>
        <v>3206234.2198960176</v>
      </c>
    </row>
    <row r="150" spans="1:10">
      <c r="A150" s="22">
        <f>IF(Values_Entered,A149+1,"")</f>
        <v>133</v>
      </c>
      <c r="B150" s="21">
        <f t="shared" si="16"/>
        <v>47001</v>
      </c>
      <c r="C150" s="64">
        <f t="shared" si="22"/>
        <v>2939584.1414969624</v>
      </c>
      <c r="D150" s="64">
        <f t="shared" si="17"/>
        <v>30150.993018174646</v>
      </c>
      <c r="E150" s="65">
        <f t="shared" si="18"/>
        <v>0</v>
      </c>
      <c r="F150" s="64">
        <f t="shared" si="19"/>
        <v>30150.993018174646</v>
      </c>
      <c r="G150" s="64">
        <f t="shared" si="20"/>
        <v>9083.9733374464158</v>
      </c>
      <c r="H150" s="64">
        <f t="shared" si="23"/>
        <v>21067.01968072823</v>
      </c>
      <c r="I150" s="64">
        <f t="shared" si="21"/>
        <v>2930500.1681595161</v>
      </c>
      <c r="J150" s="64">
        <f>SUM($H$18:$H150)</f>
        <v>3227301.2395767458</v>
      </c>
    </row>
    <row r="151" spans="1:10">
      <c r="A151" s="22">
        <f>IF(Values_Entered,A150+1,"")</f>
        <v>134</v>
      </c>
      <c r="B151" s="21">
        <f t="shared" si="16"/>
        <v>47031</v>
      </c>
      <c r="C151" s="64">
        <f t="shared" si="22"/>
        <v>2930500.1681595161</v>
      </c>
      <c r="D151" s="64">
        <f t="shared" si="17"/>
        <v>30150.993018174646</v>
      </c>
      <c r="E151" s="65">
        <f t="shared" si="18"/>
        <v>0</v>
      </c>
      <c r="F151" s="64">
        <f t="shared" si="19"/>
        <v>30150.993018174646</v>
      </c>
      <c r="G151" s="64">
        <f t="shared" si="20"/>
        <v>9149.075146364783</v>
      </c>
      <c r="H151" s="64">
        <f t="shared" si="23"/>
        <v>21001.917871809863</v>
      </c>
      <c r="I151" s="64">
        <f t="shared" si="21"/>
        <v>2921351.0930131511</v>
      </c>
      <c r="J151" s="64">
        <f>SUM($H$18:$H151)</f>
        <v>3248303.1574485558</v>
      </c>
    </row>
    <row r="152" spans="1:10">
      <c r="A152" s="22">
        <f>IF(Values_Entered,A151+1,"")</f>
        <v>135</v>
      </c>
      <c r="B152" s="21">
        <f t="shared" si="16"/>
        <v>47062</v>
      </c>
      <c r="C152" s="64">
        <f t="shared" si="22"/>
        <v>2921351.0930131511</v>
      </c>
      <c r="D152" s="64">
        <f t="shared" si="17"/>
        <v>30150.993018174646</v>
      </c>
      <c r="E152" s="65">
        <f t="shared" si="18"/>
        <v>0</v>
      </c>
      <c r="F152" s="64">
        <f t="shared" si="19"/>
        <v>30150.993018174646</v>
      </c>
      <c r="G152" s="64">
        <f t="shared" si="20"/>
        <v>9214.6435182470632</v>
      </c>
      <c r="H152" s="64">
        <f t="shared" si="23"/>
        <v>20936.349499927583</v>
      </c>
      <c r="I152" s="64">
        <f t="shared" si="21"/>
        <v>2912136.4494949039</v>
      </c>
      <c r="J152" s="64">
        <f>SUM($H$18:$H152)</f>
        <v>3269239.5069484832</v>
      </c>
    </row>
    <row r="153" spans="1:10">
      <c r="A153" s="22">
        <f>IF(Values_Entered,A152+1,"")</f>
        <v>136</v>
      </c>
      <c r="B153" s="21">
        <f t="shared" si="16"/>
        <v>47092</v>
      </c>
      <c r="C153" s="64">
        <f t="shared" si="22"/>
        <v>2912136.4494949039</v>
      </c>
      <c r="D153" s="64">
        <f t="shared" si="17"/>
        <v>30150.993018174646</v>
      </c>
      <c r="E153" s="65">
        <f t="shared" si="18"/>
        <v>0</v>
      </c>
      <c r="F153" s="64">
        <f t="shared" si="19"/>
        <v>30150.993018174646</v>
      </c>
      <c r="G153" s="64">
        <f t="shared" si="20"/>
        <v>9280.6817967945026</v>
      </c>
      <c r="H153" s="64">
        <f t="shared" si="23"/>
        <v>20870.311221380143</v>
      </c>
      <c r="I153" s="64">
        <f t="shared" si="21"/>
        <v>2902855.7676981096</v>
      </c>
      <c r="J153" s="64">
        <f>SUM($H$18:$H153)</f>
        <v>3290109.8181698634</v>
      </c>
    </row>
    <row r="154" spans="1:10">
      <c r="A154" s="22">
        <f>IF(Values_Entered,A153+1,"")</f>
        <v>137</v>
      </c>
      <c r="B154" s="21">
        <f t="shared" si="16"/>
        <v>47123</v>
      </c>
      <c r="C154" s="64">
        <f t="shared" si="22"/>
        <v>2902855.7676981096</v>
      </c>
      <c r="D154" s="64">
        <f t="shared" si="17"/>
        <v>30150.993018174646</v>
      </c>
      <c r="E154" s="65">
        <f t="shared" si="18"/>
        <v>0</v>
      </c>
      <c r="F154" s="64">
        <f t="shared" si="19"/>
        <v>30150.993018174646</v>
      </c>
      <c r="G154" s="64">
        <f t="shared" si="20"/>
        <v>9347.1933496715283</v>
      </c>
      <c r="H154" s="64">
        <f t="shared" si="23"/>
        <v>20803.799668503118</v>
      </c>
      <c r="I154" s="64">
        <f t="shared" si="21"/>
        <v>2893508.5743484381</v>
      </c>
      <c r="J154" s="64">
        <f>SUM($H$18:$H154)</f>
        <v>3310913.6178383664</v>
      </c>
    </row>
    <row r="155" spans="1:10">
      <c r="A155" s="22">
        <f>IF(Values_Entered,A154+1,"")</f>
        <v>138</v>
      </c>
      <c r="B155" s="21">
        <f t="shared" si="16"/>
        <v>47154</v>
      </c>
      <c r="C155" s="64">
        <f t="shared" si="22"/>
        <v>2893508.5743484381</v>
      </c>
      <c r="D155" s="64">
        <f t="shared" si="17"/>
        <v>30150.993018174646</v>
      </c>
      <c r="E155" s="65">
        <f t="shared" si="18"/>
        <v>0</v>
      </c>
      <c r="F155" s="64">
        <f t="shared" si="19"/>
        <v>30150.993018174646</v>
      </c>
      <c r="G155" s="64">
        <f t="shared" si="20"/>
        <v>9414.181568677508</v>
      </c>
      <c r="H155" s="64">
        <f t="shared" si="23"/>
        <v>20736.811449497138</v>
      </c>
      <c r="I155" s="64">
        <f t="shared" si="21"/>
        <v>2884094.3927797605</v>
      </c>
      <c r="J155" s="64">
        <f>SUM($H$18:$H155)</f>
        <v>3331650.4292878634</v>
      </c>
    </row>
    <row r="156" spans="1:10">
      <c r="A156" s="22">
        <f>IF(Values_Entered,A155+1,"")</f>
        <v>139</v>
      </c>
      <c r="B156" s="21">
        <f t="shared" si="16"/>
        <v>47182</v>
      </c>
      <c r="C156" s="64">
        <f t="shared" si="22"/>
        <v>2884094.3927797605</v>
      </c>
      <c r="D156" s="64">
        <f t="shared" si="17"/>
        <v>30150.993018174646</v>
      </c>
      <c r="E156" s="65">
        <f t="shared" si="18"/>
        <v>0</v>
      </c>
      <c r="F156" s="64">
        <f t="shared" si="19"/>
        <v>30150.993018174646</v>
      </c>
      <c r="G156" s="64">
        <f t="shared" si="20"/>
        <v>9481.6498699196964</v>
      </c>
      <c r="H156" s="64">
        <f t="shared" si="23"/>
        <v>20669.343148254949</v>
      </c>
      <c r="I156" s="64">
        <f t="shared" si="21"/>
        <v>2874612.7429098408</v>
      </c>
      <c r="J156" s="64">
        <f>SUM($H$18:$H156)</f>
        <v>3352319.7724361182</v>
      </c>
    </row>
    <row r="157" spans="1:10">
      <c r="A157" s="22">
        <f>IF(Values_Entered,A156+1,"")</f>
        <v>140</v>
      </c>
      <c r="B157" s="21">
        <f t="shared" si="16"/>
        <v>47213</v>
      </c>
      <c r="C157" s="64">
        <f t="shared" si="22"/>
        <v>2874612.7429098408</v>
      </c>
      <c r="D157" s="64">
        <f t="shared" si="17"/>
        <v>30150.993018174646</v>
      </c>
      <c r="E157" s="65">
        <f t="shared" si="18"/>
        <v>0</v>
      </c>
      <c r="F157" s="64">
        <f t="shared" si="19"/>
        <v>30150.993018174646</v>
      </c>
      <c r="G157" s="64">
        <f t="shared" si="20"/>
        <v>9549.6016939874571</v>
      </c>
      <c r="H157" s="64">
        <f t="shared" si="23"/>
        <v>20601.391324187189</v>
      </c>
      <c r="I157" s="64">
        <f t="shared" si="21"/>
        <v>2865063.1412158534</v>
      </c>
      <c r="J157" s="64">
        <f>SUM($H$18:$H157)</f>
        <v>3372921.1637603054</v>
      </c>
    </row>
    <row r="158" spans="1:10">
      <c r="A158" s="22">
        <f>IF(Values_Entered,A157+1,"")</f>
        <v>141</v>
      </c>
      <c r="B158" s="21">
        <f t="shared" si="16"/>
        <v>47243</v>
      </c>
      <c r="C158" s="64">
        <f t="shared" si="22"/>
        <v>2865063.1412158534</v>
      </c>
      <c r="D158" s="64">
        <f t="shared" si="17"/>
        <v>30150.993018174646</v>
      </c>
      <c r="E158" s="65">
        <f t="shared" si="18"/>
        <v>0</v>
      </c>
      <c r="F158" s="64">
        <f t="shared" si="19"/>
        <v>30150.993018174646</v>
      </c>
      <c r="G158" s="64">
        <f t="shared" si="20"/>
        <v>9618.0405061276979</v>
      </c>
      <c r="H158" s="64">
        <f t="shared" si="23"/>
        <v>20532.952512046948</v>
      </c>
      <c r="I158" s="64">
        <f t="shared" si="21"/>
        <v>2855445.1007097256</v>
      </c>
      <c r="J158" s="64">
        <f>SUM($H$18:$H158)</f>
        <v>3393454.1162723522</v>
      </c>
    </row>
    <row r="159" spans="1:10">
      <c r="A159" s="22">
        <f>IF(Values_Entered,A158+1,"")</f>
        <v>142</v>
      </c>
      <c r="B159" s="21">
        <f t="shared" si="16"/>
        <v>47274</v>
      </c>
      <c r="C159" s="64">
        <f t="shared" si="22"/>
        <v>2855445.1007097256</v>
      </c>
      <c r="D159" s="64">
        <f t="shared" si="17"/>
        <v>30150.993018174646</v>
      </c>
      <c r="E159" s="65">
        <f t="shared" si="18"/>
        <v>0</v>
      </c>
      <c r="F159" s="64">
        <f t="shared" si="19"/>
        <v>30150.993018174646</v>
      </c>
      <c r="G159" s="64">
        <f t="shared" si="20"/>
        <v>9686.9697964216139</v>
      </c>
      <c r="H159" s="64">
        <f t="shared" si="23"/>
        <v>20464.023221753032</v>
      </c>
      <c r="I159" s="64">
        <f t="shared" si="21"/>
        <v>2845758.1309133042</v>
      </c>
      <c r="J159" s="64">
        <f>SUM($H$18:$H159)</f>
        <v>3413918.1394941052</v>
      </c>
    </row>
    <row r="160" spans="1:10">
      <c r="A160" s="22">
        <f>IF(Values_Entered,A159+1,"")</f>
        <v>143</v>
      </c>
      <c r="B160" s="21">
        <f t="shared" si="16"/>
        <v>47304</v>
      </c>
      <c r="C160" s="64">
        <f t="shared" si="22"/>
        <v>2845758.1309133042</v>
      </c>
      <c r="D160" s="64">
        <f t="shared" si="17"/>
        <v>30150.993018174646</v>
      </c>
      <c r="E160" s="65">
        <f t="shared" si="18"/>
        <v>0</v>
      </c>
      <c r="F160" s="64">
        <f t="shared" si="19"/>
        <v>30150.993018174646</v>
      </c>
      <c r="G160" s="64">
        <f t="shared" si="20"/>
        <v>9756.393079962636</v>
      </c>
      <c r="H160" s="64">
        <f t="shared" si="23"/>
        <v>20394.59993821201</v>
      </c>
      <c r="I160" s="64">
        <f t="shared" si="21"/>
        <v>2836001.7378333416</v>
      </c>
      <c r="J160" s="64">
        <f>SUM($H$18:$H160)</f>
        <v>3434312.7394323172</v>
      </c>
    </row>
    <row r="161" spans="1:10">
      <c r="A161" s="22">
        <f>IF(Values_Entered,A160+1,"")</f>
        <v>144</v>
      </c>
      <c r="B161" s="21">
        <f t="shared" si="16"/>
        <v>47335</v>
      </c>
      <c r="C161" s="64">
        <f t="shared" si="22"/>
        <v>2836001.7378333416</v>
      </c>
      <c r="D161" s="64">
        <f t="shared" si="17"/>
        <v>30150.993018174646</v>
      </c>
      <c r="E161" s="65">
        <f t="shared" si="18"/>
        <v>0</v>
      </c>
      <c r="F161" s="64">
        <f t="shared" si="19"/>
        <v>30150.993018174646</v>
      </c>
      <c r="G161" s="64">
        <f t="shared" si="20"/>
        <v>9826.3138970356995</v>
      </c>
      <c r="H161" s="64">
        <f t="shared" si="23"/>
        <v>20324.679121138946</v>
      </c>
      <c r="I161" s="64">
        <f t="shared" si="21"/>
        <v>2826175.423936306</v>
      </c>
      <c r="J161" s="64">
        <f>SUM($H$18:$H161)</f>
        <v>3454637.4185534562</v>
      </c>
    </row>
    <row r="162" spans="1:10">
      <c r="A162" s="22">
        <f>IF(Values_Entered,A161+1,"")</f>
        <v>145</v>
      </c>
      <c r="B162" s="21">
        <f t="shared" si="16"/>
        <v>47366</v>
      </c>
      <c r="C162" s="64">
        <f t="shared" si="22"/>
        <v>2826175.423936306</v>
      </c>
      <c r="D162" s="64">
        <f t="shared" si="17"/>
        <v>30150.993018174646</v>
      </c>
      <c r="E162" s="65">
        <f t="shared" si="18"/>
        <v>0</v>
      </c>
      <c r="F162" s="64">
        <f t="shared" si="19"/>
        <v>30150.993018174646</v>
      </c>
      <c r="G162" s="64">
        <f t="shared" si="20"/>
        <v>9896.7358132977861</v>
      </c>
      <c r="H162" s="64">
        <f t="shared" si="23"/>
        <v>20254.25720487686</v>
      </c>
      <c r="I162" s="64">
        <f t="shared" si="21"/>
        <v>2816278.6881230082</v>
      </c>
      <c r="J162" s="64">
        <f>SUM($H$18:$H162)</f>
        <v>3474891.6757583329</v>
      </c>
    </row>
    <row r="163" spans="1:10">
      <c r="A163" s="22">
        <f>IF(Values_Entered,A162+1,"")</f>
        <v>146</v>
      </c>
      <c r="B163" s="21">
        <f t="shared" si="16"/>
        <v>47396</v>
      </c>
      <c r="C163" s="64">
        <f t="shared" si="22"/>
        <v>2816278.6881230082</v>
      </c>
      <c r="D163" s="64">
        <f t="shared" si="17"/>
        <v>30150.993018174646</v>
      </c>
      <c r="E163" s="65">
        <f t="shared" si="18"/>
        <v>0</v>
      </c>
      <c r="F163" s="64">
        <f t="shared" si="19"/>
        <v>30150.993018174646</v>
      </c>
      <c r="G163" s="64">
        <f t="shared" si="20"/>
        <v>9967.6624199597536</v>
      </c>
      <c r="H163" s="64">
        <f t="shared" si="23"/>
        <v>20183.330598214892</v>
      </c>
      <c r="I163" s="64">
        <f t="shared" si="21"/>
        <v>2806311.0257030483</v>
      </c>
      <c r="J163" s="64">
        <f>SUM($H$18:$H163)</f>
        <v>3495075.0063565481</v>
      </c>
    </row>
    <row r="164" spans="1:10">
      <c r="A164" s="22">
        <f>IF(Values_Entered,A163+1,"")</f>
        <v>147</v>
      </c>
      <c r="B164" s="21">
        <f t="shared" si="16"/>
        <v>47427</v>
      </c>
      <c r="C164" s="64">
        <f t="shared" si="22"/>
        <v>2806311.0257030483</v>
      </c>
      <c r="D164" s="64">
        <f t="shared" si="17"/>
        <v>30150.993018174646</v>
      </c>
      <c r="E164" s="65">
        <f t="shared" si="18"/>
        <v>0</v>
      </c>
      <c r="F164" s="64">
        <f t="shared" si="19"/>
        <v>30150.993018174646</v>
      </c>
      <c r="G164" s="64">
        <f t="shared" si="20"/>
        <v>10039.097333969468</v>
      </c>
      <c r="H164" s="64">
        <f t="shared" si="23"/>
        <v>20111.895684205178</v>
      </c>
      <c r="I164" s="64">
        <f t="shared" si="21"/>
        <v>2796271.9283690788</v>
      </c>
      <c r="J164" s="64">
        <f>SUM($H$18:$H164)</f>
        <v>3515186.902040753</v>
      </c>
    </row>
    <row r="165" spans="1:10">
      <c r="A165" s="22">
        <f>IF(Values_Entered,A164+1,"")</f>
        <v>148</v>
      </c>
      <c r="B165" s="21">
        <f t="shared" si="16"/>
        <v>47457</v>
      </c>
      <c r="C165" s="64">
        <f t="shared" si="22"/>
        <v>2796271.9283690788</v>
      </c>
      <c r="D165" s="64">
        <f t="shared" si="17"/>
        <v>30150.993018174646</v>
      </c>
      <c r="E165" s="65">
        <f t="shared" si="18"/>
        <v>0</v>
      </c>
      <c r="F165" s="64">
        <f t="shared" si="19"/>
        <v>30150.993018174646</v>
      </c>
      <c r="G165" s="64">
        <f t="shared" si="20"/>
        <v>10111.04419819625</v>
      </c>
      <c r="H165" s="64">
        <f t="shared" si="23"/>
        <v>20039.948819978395</v>
      </c>
      <c r="I165" s="64">
        <f t="shared" si="21"/>
        <v>2786160.8841708824</v>
      </c>
      <c r="J165" s="64">
        <f>SUM($H$18:$H165)</f>
        <v>3535226.8508607317</v>
      </c>
    </row>
    <row r="166" spans="1:10">
      <c r="A166" s="22">
        <f>IF(Values_Entered,A165+1,"")</f>
        <v>149</v>
      </c>
      <c r="B166" s="21">
        <f t="shared" si="16"/>
        <v>47488</v>
      </c>
      <c r="C166" s="64">
        <f t="shared" si="22"/>
        <v>2786160.8841708824</v>
      </c>
      <c r="D166" s="64">
        <f t="shared" si="17"/>
        <v>30150.993018174646</v>
      </c>
      <c r="E166" s="65">
        <f t="shared" si="18"/>
        <v>0</v>
      </c>
      <c r="F166" s="64">
        <f t="shared" si="19"/>
        <v>30150.993018174646</v>
      </c>
      <c r="G166" s="64">
        <f t="shared" si="20"/>
        <v>10183.506681616655</v>
      </c>
      <c r="H166" s="64">
        <f t="shared" si="23"/>
        <v>19967.486336557991</v>
      </c>
      <c r="I166" s="64">
        <f t="shared" si="21"/>
        <v>2775977.3774892655</v>
      </c>
      <c r="J166" s="64">
        <f>SUM($H$18:$H166)</f>
        <v>3555194.3371972898</v>
      </c>
    </row>
    <row r="167" spans="1:10">
      <c r="A167" s="22">
        <f>IF(Values_Entered,A166+1,"")</f>
        <v>150</v>
      </c>
      <c r="B167" s="21">
        <f t="shared" si="16"/>
        <v>47519</v>
      </c>
      <c r="C167" s="64">
        <f t="shared" si="22"/>
        <v>2775977.3774892655</v>
      </c>
      <c r="D167" s="64">
        <f t="shared" si="17"/>
        <v>30150.993018174646</v>
      </c>
      <c r="E167" s="65">
        <f t="shared" si="18"/>
        <v>0</v>
      </c>
      <c r="F167" s="64">
        <f t="shared" si="19"/>
        <v>30150.993018174646</v>
      </c>
      <c r="G167" s="64">
        <f t="shared" si="20"/>
        <v>10256.488479501579</v>
      </c>
      <c r="H167" s="64">
        <f t="shared" si="23"/>
        <v>19894.504538673067</v>
      </c>
      <c r="I167" s="64">
        <f t="shared" si="21"/>
        <v>2765720.889009764</v>
      </c>
      <c r="J167" s="64">
        <f>SUM($H$18:$H167)</f>
        <v>3575088.8417359628</v>
      </c>
    </row>
    <row r="168" spans="1:10">
      <c r="A168" s="22">
        <f>IF(Values_Entered,A167+1,"")</f>
        <v>151</v>
      </c>
      <c r="B168" s="21">
        <f t="shared" si="16"/>
        <v>47547</v>
      </c>
      <c r="C168" s="64">
        <f t="shared" si="22"/>
        <v>2765720.889009764</v>
      </c>
      <c r="D168" s="64">
        <f t="shared" si="17"/>
        <v>30150.993018174646</v>
      </c>
      <c r="E168" s="65">
        <f t="shared" si="18"/>
        <v>0</v>
      </c>
      <c r="F168" s="64">
        <f t="shared" si="19"/>
        <v>30150.993018174646</v>
      </c>
      <c r="G168" s="64">
        <f t="shared" si="20"/>
        <v>10329.993313604671</v>
      </c>
      <c r="H168" s="64">
        <f t="shared" si="23"/>
        <v>19820.999704569975</v>
      </c>
      <c r="I168" s="64">
        <f t="shared" si="21"/>
        <v>2755390.8956961595</v>
      </c>
      <c r="J168" s="64">
        <f>SUM($H$18:$H168)</f>
        <v>3594909.8414405328</v>
      </c>
    </row>
    <row r="169" spans="1:10">
      <c r="A169" s="22">
        <f>IF(Values_Entered,A168+1,"")</f>
        <v>152</v>
      </c>
      <c r="B169" s="21">
        <f t="shared" si="16"/>
        <v>47578</v>
      </c>
      <c r="C169" s="64">
        <f t="shared" si="22"/>
        <v>2755390.8956961595</v>
      </c>
      <c r="D169" s="64">
        <f t="shared" si="17"/>
        <v>30150.993018174646</v>
      </c>
      <c r="E169" s="65">
        <f t="shared" si="18"/>
        <v>0</v>
      </c>
      <c r="F169" s="64">
        <f t="shared" si="19"/>
        <v>30150.993018174646</v>
      </c>
      <c r="G169" s="64">
        <f t="shared" si="20"/>
        <v>10404.024932352171</v>
      </c>
      <c r="H169" s="64">
        <f t="shared" si="23"/>
        <v>19746.968085822475</v>
      </c>
      <c r="I169" s="64">
        <f t="shared" si="21"/>
        <v>2744986.8707638071</v>
      </c>
      <c r="J169" s="64">
        <f>SUM($H$18:$H169)</f>
        <v>3614656.8095263555</v>
      </c>
    </row>
    <row r="170" spans="1:10">
      <c r="A170" s="22">
        <f>IF(Values_Entered,A169+1,"")</f>
        <v>153</v>
      </c>
      <c r="B170" s="21">
        <f t="shared" si="16"/>
        <v>47608</v>
      </c>
      <c r="C170" s="64">
        <f t="shared" si="22"/>
        <v>2744986.8707638071</v>
      </c>
      <c r="D170" s="64">
        <f t="shared" si="17"/>
        <v>30150.993018174646</v>
      </c>
      <c r="E170" s="65">
        <f t="shared" si="18"/>
        <v>0</v>
      </c>
      <c r="F170" s="64">
        <f t="shared" si="19"/>
        <v>30150.993018174646</v>
      </c>
      <c r="G170" s="64">
        <f t="shared" si="20"/>
        <v>10478.58711103403</v>
      </c>
      <c r="H170" s="64">
        <f t="shared" si="23"/>
        <v>19672.405907140615</v>
      </c>
      <c r="I170" s="64">
        <f t="shared" si="21"/>
        <v>2734508.2836527731</v>
      </c>
      <c r="J170" s="64">
        <f>SUM($H$18:$H170)</f>
        <v>3634329.2154334961</v>
      </c>
    </row>
    <row r="171" spans="1:10">
      <c r="A171" s="22">
        <f>IF(Values_Entered,A170+1,"")</f>
        <v>154</v>
      </c>
      <c r="B171" s="21">
        <f t="shared" si="16"/>
        <v>47639</v>
      </c>
      <c r="C171" s="64">
        <f t="shared" si="22"/>
        <v>2734508.2836527731</v>
      </c>
      <c r="D171" s="64">
        <f t="shared" si="17"/>
        <v>30150.993018174646</v>
      </c>
      <c r="E171" s="65">
        <f t="shared" si="18"/>
        <v>0</v>
      </c>
      <c r="F171" s="64">
        <f t="shared" si="19"/>
        <v>30150.993018174646</v>
      </c>
      <c r="G171" s="64">
        <f t="shared" si="20"/>
        <v>10553.683651996438</v>
      </c>
      <c r="H171" s="64">
        <f t="shared" si="23"/>
        <v>19597.309366178208</v>
      </c>
      <c r="I171" s="64">
        <f t="shared" si="21"/>
        <v>2723954.6000007768</v>
      </c>
      <c r="J171" s="64">
        <f>SUM($H$18:$H171)</f>
        <v>3653926.5247996743</v>
      </c>
    </row>
    <row r="172" spans="1:10">
      <c r="A172" s="22">
        <f>IF(Values_Entered,A171+1,"")</f>
        <v>155</v>
      </c>
      <c r="B172" s="21">
        <f t="shared" si="16"/>
        <v>47669</v>
      </c>
      <c r="C172" s="64">
        <f t="shared" si="22"/>
        <v>2723954.6000007768</v>
      </c>
      <c r="D172" s="64">
        <f t="shared" si="17"/>
        <v>30150.993018174646</v>
      </c>
      <c r="E172" s="65">
        <f t="shared" si="18"/>
        <v>0</v>
      </c>
      <c r="F172" s="64">
        <f t="shared" si="19"/>
        <v>30150.993018174646</v>
      </c>
      <c r="G172" s="64">
        <f t="shared" si="20"/>
        <v>10629.318384835748</v>
      </c>
      <c r="H172" s="64">
        <f t="shared" si="23"/>
        <v>19521.674633338898</v>
      </c>
      <c r="I172" s="64">
        <f t="shared" si="21"/>
        <v>2713325.2816159409</v>
      </c>
      <c r="J172" s="64">
        <f>SUM($H$18:$H172)</f>
        <v>3673448.1994330133</v>
      </c>
    </row>
    <row r="173" spans="1:10">
      <c r="A173" s="22">
        <f>IF(Values_Entered,A172+1,"")</f>
        <v>156</v>
      </c>
      <c r="B173" s="21">
        <f t="shared" si="16"/>
        <v>47700</v>
      </c>
      <c r="C173" s="64">
        <f t="shared" si="22"/>
        <v>2713325.2816159409</v>
      </c>
      <c r="D173" s="64">
        <f t="shared" si="17"/>
        <v>30150.993018174646</v>
      </c>
      <c r="E173" s="65">
        <f t="shared" si="18"/>
        <v>0</v>
      </c>
      <c r="F173" s="64">
        <f t="shared" si="19"/>
        <v>30150.993018174646</v>
      </c>
      <c r="G173" s="64">
        <f t="shared" si="20"/>
        <v>10705.495166593737</v>
      </c>
      <c r="H173" s="64">
        <f t="shared" si="23"/>
        <v>19445.497851580909</v>
      </c>
      <c r="I173" s="64">
        <f t="shared" si="21"/>
        <v>2702619.7864493472</v>
      </c>
      <c r="J173" s="64">
        <f>SUM($H$18:$H173)</f>
        <v>3692893.6972845942</v>
      </c>
    </row>
    <row r="174" spans="1:10">
      <c r="A174" s="22">
        <f>IF(Values_Entered,A173+1,"")</f>
        <v>157</v>
      </c>
      <c r="B174" s="21">
        <f t="shared" si="16"/>
        <v>47731</v>
      </c>
      <c r="C174" s="64">
        <f t="shared" si="22"/>
        <v>2702619.7864493472</v>
      </c>
      <c r="D174" s="64">
        <f t="shared" si="17"/>
        <v>30150.993018174646</v>
      </c>
      <c r="E174" s="65">
        <f t="shared" si="18"/>
        <v>0</v>
      </c>
      <c r="F174" s="64">
        <f t="shared" si="19"/>
        <v>30150.993018174646</v>
      </c>
      <c r="G174" s="64">
        <f t="shared" si="20"/>
        <v>10782.217881954326</v>
      </c>
      <c r="H174" s="64">
        <f t="shared" si="23"/>
        <v>19368.77513622032</v>
      </c>
      <c r="I174" s="64">
        <f t="shared" si="21"/>
        <v>2691837.5685673929</v>
      </c>
      <c r="J174" s="64">
        <f>SUM($H$18:$H174)</f>
        <v>3712262.4724208144</v>
      </c>
    </row>
    <row r="175" spans="1:10">
      <c r="A175" s="22">
        <f>IF(Values_Entered,A174+1,"")</f>
        <v>158</v>
      </c>
      <c r="B175" s="21">
        <f t="shared" si="16"/>
        <v>47761</v>
      </c>
      <c r="C175" s="64">
        <f t="shared" si="22"/>
        <v>2691837.5685673929</v>
      </c>
      <c r="D175" s="64">
        <f t="shared" si="17"/>
        <v>30150.993018174646</v>
      </c>
      <c r="E175" s="65">
        <f t="shared" si="18"/>
        <v>0</v>
      </c>
      <c r="F175" s="64">
        <f t="shared" si="19"/>
        <v>30150.993018174646</v>
      </c>
      <c r="G175" s="64">
        <f t="shared" si="20"/>
        <v>10859.490443441664</v>
      </c>
      <c r="H175" s="64">
        <f t="shared" si="23"/>
        <v>19291.502574732982</v>
      </c>
      <c r="I175" s="64">
        <f t="shared" si="21"/>
        <v>2680978.0781239513</v>
      </c>
      <c r="J175" s="64">
        <f>SUM($H$18:$H175)</f>
        <v>3731553.9749955474</v>
      </c>
    </row>
    <row r="176" spans="1:10">
      <c r="A176" s="22">
        <f>IF(Values_Entered,A175+1,"")</f>
        <v>159</v>
      </c>
      <c r="B176" s="21">
        <f t="shared" si="16"/>
        <v>47792</v>
      </c>
      <c r="C176" s="64">
        <f t="shared" si="22"/>
        <v>2680978.0781239513</v>
      </c>
      <c r="D176" s="64">
        <f t="shared" si="17"/>
        <v>30150.993018174646</v>
      </c>
      <c r="E176" s="65">
        <f t="shared" si="18"/>
        <v>0</v>
      </c>
      <c r="F176" s="64">
        <f t="shared" si="19"/>
        <v>30150.993018174646</v>
      </c>
      <c r="G176" s="64">
        <f t="shared" si="20"/>
        <v>10937.316791619662</v>
      </c>
      <c r="H176" s="64">
        <f t="shared" si="23"/>
        <v>19213.676226554984</v>
      </c>
      <c r="I176" s="64">
        <f t="shared" si="21"/>
        <v>2670040.7613323317</v>
      </c>
      <c r="J176" s="64">
        <f>SUM($H$18:$H176)</f>
        <v>3750767.6512221023</v>
      </c>
    </row>
    <row r="177" spans="1:10">
      <c r="A177" s="22">
        <f>IF(Values_Entered,A176+1,"")</f>
        <v>160</v>
      </c>
      <c r="B177" s="21">
        <f t="shared" si="16"/>
        <v>47822</v>
      </c>
      <c r="C177" s="64">
        <f t="shared" si="22"/>
        <v>2670040.7613323317</v>
      </c>
      <c r="D177" s="64">
        <f t="shared" si="17"/>
        <v>30150.993018174646</v>
      </c>
      <c r="E177" s="65">
        <f t="shared" si="18"/>
        <v>0</v>
      </c>
      <c r="F177" s="64">
        <f t="shared" si="19"/>
        <v>30150.993018174646</v>
      </c>
      <c r="G177" s="64">
        <f t="shared" si="20"/>
        <v>11015.700895292935</v>
      </c>
      <c r="H177" s="64">
        <f t="shared" si="23"/>
        <v>19135.29212288171</v>
      </c>
      <c r="I177" s="64">
        <f t="shared" si="21"/>
        <v>2659025.0604370385</v>
      </c>
      <c r="J177" s="64">
        <f>SUM($H$18:$H177)</f>
        <v>3769902.9433449842</v>
      </c>
    </row>
    <row r="178" spans="1:10">
      <c r="A178" s="22">
        <f>IF(Values_Entered,A177+1,"")</f>
        <v>161</v>
      </c>
      <c r="B178" s="21">
        <f t="shared" si="16"/>
        <v>47853</v>
      </c>
      <c r="C178" s="64">
        <f t="shared" si="22"/>
        <v>2659025.0604370385</v>
      </c>
      <c r="D178" s="64">
        <f t="shared" si="17"/>
        <v>30150.993018174646</v>
      </c>
      <c r="E178" s="65">
        <f t="shared" si="18"/>
        <v>0</v>
      </c>
      <c r="F178" s="64">
        <f t="shared" si="19"/>
        <v>30150.993018174646</v>
      </c>
      <c r="G178" s="64">
        <f t="shared" si="20"/>
        <v>11094.646751709206</v>
      </c>
      <c r="H178" s="64">
        <f t="shared" si="23"/>
        <v>19056.34626646544</v>
      </c>
      <c r="I178" s="64">
        <f t="shared" si="21"/>
        <v>2647930.4136853293</v>
      </c>
      <c r="J178" s="64">
        <f>SUM($H$18:$H178)</f>
        <v>3788959.2896114495</v>
      </c>
    </row>
    <row r="179" spans="1:10">
      <c r="A179" s="22">
        <f>IF(Values_Entered,A178+1,"")</f>
        <v>162</v>
      </c>
      <c r="B179" s="21">
        <f t="shared" si="16"/>
        <v>47884</v>
      </c>
      <c r="C179" s="64">
        <f t="shared" si="22"/>
        <v>2647930.4136853293</v>
      </c>
      <c r="D179" s="64">
        <f t="shared" si="17"/>
        <v>30150.993018174646</v>
      </c>
      <c r="E179" s="65">
        <f t="shared" si="18"/>
        <v>0</v>
      </c>
      <c r="F179" s="64">
        <f t="shared" si="19"/>
        <v>30150.993018174646</v>
      </c>
      <c r="G179" s="64">
        <f t="shared" si="20"/>
        <v>11174.158386763123</v>
      </c>
      <c r="H179" s="64">
        <f t="shared" si="23"/>
        <v>18976.834631411522</v>
      </c>
      <c r="I179" s="64">
        <f t="shared" si="21"/>
        <v>2636756.2552985661</v>
      </c>
      <c r="J179" s="64">
        <f>SUM($H$18:$H179)</f>
        <v>3807936.1242428608</v>
      </c>
    </row>
    <row r="180" spans="1:10">
      <c r="A180" s="22">
        <f>IF(Values_Entered,A179+1,"")</f>
        <v>163</v>
      </c>
      <c r="B180" s="21">
        <f t="shared" si="16"/>
        <v>47912</v>
      </c>
      <c r="C180" s="64">
        <f t="shared" si="22"/>
        <v>2636756.2552985661</v>
      </c>
      <c r="D180" s="64">
        <f t="shared" si="17"/>
        <v>30150.993018174646</v>
      </c>
      <c r="E180" s="65">
        <f t="shared" si="18"/>
        <v>0</v>
      </c>
      <c r="F180" s="64">
        <f t="shared" si="19"/>
        <v>30150.993018174646</v>
      </c>
      <c r="G180" s="64">
        <f t="shared" si="20"/>
        <v>11254.239855201591</v>
      </c>
      <c r="H180" s="64">
        <f t="shared" si="23"/>
        <v>18896.753162973055</v>
      </c>
      <c r="I180" s="64">
        <f t="shared" si="21"/>
        <v>2625502.0154433646</v>
      </c>
      <c r="J180" s="64">
        <f>SUM($H$18:$H180)</f>
        <v>3826832.8774058339</v>
      </c>
    </row>
    <row r="181" spans="1:10">
      <c r="A181" s="22">
        <f>IF(Values_Entered,A180+1,"")</f>
        <v>164</v>
      </c>
      <c r="B181" s="21">
        <f t="shared" si="16"/>
        <v>47943</v>
      </c>
      <c r="C181" s="64">
        <f t="shared" si="22"/>
        <v>2625502.0154433646</v>
      </c>
      <c r="D181" s="64">
        <f t="shared" si="17"/>
        <v>30150.993018174646</v>
      </c>
      <c r="E181" s="65">
        <f t="shared" si="18"/>
        <v>0</v>
      </c>
      <c r="F181" s="64">
        <f t="shared" si="19"/>
        <v>30150.993018174646</v>
      </c>
      <c r="G181" s="64">
        <f t="shared" si="20"/>
        <v>11334.895240830534</v>
      </c>
      <c r="H181" s="64">
        <f t="shared" si="23"/>
        <v>18816.097777344112</v>
      </c>
      <c r="I181" s="64">
        <f t="shared" si="21"/>
        <v>2614167.1202025339</v>
      </c>
      <c r="J181" s="64">
        <f>SUM($H$18:$H181)</f>
        <v>3845648.9751831782</v>
      </c>
    </row>
    <row r="182" spans="1:10">
      <c r="A182" s="22">
        <f>IF(Values_Entered,A181+1,"")</f>
        <v>165</v>
      </c>
      <c r="B182" s="21">
        <f t="shared" si="16"/>
        <v>47973</v>
      </c>
      <c r="C182" s="64">
        <f t="shared" si="22"/>
        <v>2614167.1202025339</v>
      </c>
      <c r="D182" s="64">
        <f t="shared" si="17"/>
        <v>30150.993018174646</v>
      </c>
      <c r="E182" s="65">
        <f t="shared" si="18"/>
        <v>0</v>
      </c>
      <c r="F182" s="64">
        <f t="shared" si="19"/>
        <v>30150.993018174646</v>
      </c>
      <c r="G182" s="64">
        <f t="shared" si="20"/>
        <v>11416.128656723155</v>
      </c>
      <c r="H182" s="64">
        <f t="shared" si="23"/>
        <v>18734.864361451491</v>
      </c>
      <c r="I182" s="64">
        <f t="shared" si="21"/>
        <v>2602750.9915458108</v>
      </c>
      <c r="J182" s="64">
        <f>SUM($H$18:$H182)</f>
        <v>3864383.8395446297</v>
      </c>
    </row>
    <row r="183" spans="1:10">
      <c r="A183" s="22">
        <f>IF(Values_Entered,A182+1,"")</f>
        <v>166</v>
      </c>
      <c r="B183" s="21">
        <f t="shared" si="16"/>
        <v>48004</v>
      </c>
      <c r="C183" s="64">
        <f t="shared" si="22"/>
        <v>2602750.9915458108</v>
      </c>
      <c r="D183" s="64">
        <f t="shared" si="17"/>
        <v>30150.993018174646</v>
      </c>
      <c r="E183" s="65">
        <f t="shared" si="18"/>
        <v>0</v>
      </c>
      <c r="F183" s="64">
        <f t="shared" si="19"/>
        <v>30150.993018174646</v>
      </c>
      <c r="G183" s="64">
        <f t="shared" si="20"/>
        <v>11497.94424542967</v>
      </c>
      <c r="H183" s="64">
        <f t="shared" si="23"/>
        <v>18653.048772744976</v>
      </c>
      <c r="I183" s="64">
        <f t="shared" si="21"/>
        <v>2591253.0473003811</v>
      </c>
      <c r="J183" s="64">
        <f>SUM($H$18:$H183)</f>
        <v>3883036.8883173745</v>
      </c>
    </row>
    <row r="184" spans="1:10">
      <c r="A184" s="22">
        <f>IF(Values_Entered,A183+1,"")</f>
        <v>167</v>
      </c>
      <c r="B184" s="21">
        <f t="shared" si="16"/>
        <v>48034</v>
      </c>
      <c r="C184" s="64">
        <f t="shared" si="22"/>
        <v>2591253.0473003811</v>
      </c>
      <c r="D184" s="64">
        <f t="shared" si="17"/>
        <v>30150.993018174646</v>
      </c>
      <c r="E184" s="65">
        <f t="shared" si="18"/>
        <v>0</v>
      </c>
      <c r="F184" s="64">
        <f t="shared" si="19"/>
        <v>30150.993018174646</v>
      </c>
      <c r="G184" s="64">
        <f t="shared" si="20"/>
        <v>11580.346179188582</v>
      </c>
      <c r="H184" s="64">
        <f t="shared" si="23"/>
        <v>18570.646838986064</v>
      </c>
      <c r="I184" s="64">
        <f t="shared" si="21"/>
        <v>2579672.7011211924</v>
      </c>
      <c r="J184" s="64">
        <f>SUM($H$18:$H184)</f>
        <v>3901607.5351563604</v>
      </c>
    </row>
    <row r="185" spans="1:10">
      <c r="A185" s="22">
        <f>IF(Values_Entered,A184+1,"")</f>
        <v>168</v>
      </c>
      <c r="B185" s="21">
        <f t="shared" si="16"/>
        <v>48065</v>
      </c>
      <c r="C185" s="64">
        <f t="shared" si="22"/>
        <v>2579672.7011211924</v>
      </c>
      <c r="D185" s="64">
        <f t="shared" si="17"/>
        <v>30150.993018174646</v>
      </c>
      <c r="E185" s="65">
        <f t="shared" si="18"/>
        <v>0</v>
      </c>
      <c r="F185" s="64">
        <f t="shared" si="19"/>
        <v>30150.993018174646</v>
      </c>
      <c r="G185" s="64">
        <f t="shared" si="20"/>
        <v>11663.338660139434</v>
      </c>
      <c r="H185" s="64">
        <f t="shared" si="23"/>
        <v>18487.654358035212</v>
      </c>
      <c r="I185" s="64">
        <f t="shared" si="21"/>
        <v>2568009.3624610528</v>
      </c>
      <c r="J185" s="64">
        <f>SUM($H$18:$H185)</f>
        <v>3920095.1895143958</v>
      </c>
    </row>
    <row r="186" spans="1:10">
      <c r="A186" s="22">
        <f>IF(Values_Entered,A185+1,"")</f>
        <v>169</v>
      </c>
      <c r="B186" s="21">
        <f t="shared" si="16"/>
        <v>48096</v>
      </c>
      <c r="C186" s="64">
        <f t="shared" si="22"/>
        <v>2568009.3624610528</v>
      </c>
      <c r="D186" s="64">
        <f t="shared" si="17"/>
        <v>30150.993018174646</v>
      </c>
      <c r="E186" s="65">
        <f t="shared" si="18"/>
        <v>0</v>
      </c>
      <c r="F186" s="64">
        <f t="shared" si="19"/>
        <v>30150.993018174646</v>
      </c>
      <c r="G186" s="64">
        <f t="shared" si="20"/>
        <v>11746.925920537102</v>
      </c>
      <c r="H186" s="64">
        <f t="shared" si="23"/>
        <v>18404.067097637544</v>
      </c>
      <c r="I186" s="64">
        <f t="shared" si="21"/>
        <v>2556262.4365405156</v>
      </c>
      <c r="J186" s="64">
        <f>SUM($H$18:$H186)</f>
        <v>3938499.2566120331</v>
      </c>
    </row>
    <row r="187" spans="1:10">
      <c r="A187" s="22">
        <f>IF(Values_Entered,A186+1,"")</f>
        <v>170</v>
      </c>
      <c r="B187" s="21">
        <f t="shared" si="16"/>
        <v>48126</v>
      </c>
      <c r="C187" s="64">
        <f t="shared" si="22"/>
        <v>2556262.4365405156</v>
      </c>
      <c r="D187" s="64">
        <f t="shared" si="17"/>
        <v>30150.993018174646</v>
      </c>
      <c r="E187" s="65">
        <f t="shared" si="18"/>
        <v>0</v>
      </c>
      <c r="F187" s="64">
        <f t="shared" si="19"/>
        <v>30150.993018174646</v>
      </c>
      <c r="G187" s="64">
        <f t="shared" si="20"/>
        <v>11831.112222967618</v>
      </c>
      <c r="H187" s="64">
        <f t="shared" si="23"/>
        <v>18319.880795207027</v>
      </c>
      <c r="I187" s="64">
        <f t="shared" si="21"/>
        <v>2544431.324317548</v>
      </c>
      <c r="J187" s="64">
        <f>SUM($H$18:$H187)</f>
        <v>3956819.13740724</v>
      </c>
    </row>
    <row r="188" spans="1:10">
      <c r="A188" s="22">
        <f>IF(Values_Entered,A187+1,"")</f>
        <v>171</v>
      </c>
      <c r="B188" s="21">
        <f t="shared" si="16"/>
        <v>48157</v>
      </c>
      <c r="C188" s="64">
        <f t="shared" si="22"/>
        <v>2544431.324317548</v>
      </c>
      <c r="D188" s="64">
        <f t="shared" si="17"/>
        <v>30150.993018174646</v>
      </c>
      <c r="E188" s="65">
        <f t="shared" si="18"/>
        <v>0</v>
      </c>
      <c r="F188" s="64">
        <f t="shared" si="19"/>
        <v>30150.993018174646</v>
      </c>
      <c r="G188" s="64">
        <f t="shared" si="20"/>
        <v>11915.901860565555</v>
      </c>
      <c r="H188" s="64">
        <f t="shared" si="23"/>
        <v>18235.091157609091</v>
      </c>
      <c r="I188" s="64">
        <f t="shared" si="21"/>
        <v>2532515.4224569825</v>
      </c>
      <c r="J188" s="64">
        <f>SUM($H$18:$H188)</f>
        <v>3975054.2285648491</v>
      </c>
    </row>
    <row r="189" spans="1:10">
      <c r="A189" s="22">
        <f>IF(Values_Entered,A188+1,"")</f>
        <v>172</v>
      </c>
      <c r="B189" s="21">
        <f t="shared" si="16"/>
        <v>48187</v>
      </c>
      <c r="C189" s="64">
        <f t="shared" si="22"/>
        <v>2532515.4224569825</v>
      </c>
      <c r="D189" s="64">
        <f t="shared" si="17"/>
        <v>30150.993018174646</v>
      </c>
      <c r="E189" s="65">
        <f t="shared" si="18"/>
        <v>0</v>
      </c>
      <c r="F189" s="64">
        <f t="shared" si="19"/>
        <v>30150.993018174646</v>
      </c>
      <c r="G189" s="64">
        <f t="shared" si="20"/>
        <v>12001.299157232937</v>
      </c>
      <c r="H189" s="64">
        <f t="shared" si="23"/>
        <v>18149.693860941708</v>
      </c>
      <c r="I189" s="64">
        <f t="shared" si="21"/>
        <v>2520514.1232997496</v>
      </c>
      <c r="J189" s="64">
        <f>SUM($H$18:$H189)</f>
        <v>3993203.9224257907</v>
      </c>
    </row>
    <row r="190" spans="1:10">
      <c r="A190" s="22">
        <f>IF(Values_Entered,A189+1,"")</f>
        <v>173</v>
      </c>
      <c r="B190" s="21">
        <f t="shared" si="16"/>
        <v>48218</v>
      </c>
      <c r="C190" s="64">
        <f t="shared" si="22"/>
        <v>2520514.1232997496</v>
      </c>
      <c r="D190" s="64">
        <f t="shared" si="17"/>
        <v>30150.993018174646</v>
      </c>
      <c r="E190" s="65">
        <f t="shared" si="18"/>
        <v>0</v>
      </c>
      <c r="F190" s="64">
        <f t="shared" si="19"/>
        <v>30150.993018174646</v>
      </c>
      <c r="G190" s="64">
        <f t="shared" si="20"/>
        <v>12087.308467859777</v>
      </c>
      <c r="H190" s="64">
        <f t="shared" si="23"/>
        <v>18063.684550314869</v>
      </c>
      <c r="I190" s="64">
        <f t="shared" si="21"/>
        <v>2508426.8148318897</v>
      </c>
      <c r="J190" s="64">
        <f>SUM($H$18:$H190)</f>
        <v>4011267.6069761054</v>
      </c>
    </row>
    <row r="191" spans="1:10">
      <c r="A191" s="22">
        <f>IF(Values_Entered,A190+1,"")</f>
        <v>174</v>
      </c>
      <c r="B191" s="21">
        <f t="shared" si="16"/>
        <v>48249</v>
      </c>
      <c r="C191" s="64">
        <f t="shared" si="22"/>
        <v>2508426.8148318897</v>
      </c>
      <c r="D191" s="64">
        <f t="shared" si="17"/>
        <v>30150.993018174646</v>
      </c>
      <c r="E191" s="65">
        <f t="shared" si="18"/>
        <v>0</v>
      </c>
      <c r="F191" s="64">
        <f t="shared" si="19"/>
        <v>30150.993018174646</v>
      </c>
      <c r="G191" s="64">
        <f t="shared" si="20"/>
        <v>12173.934178546104</v>
      </c>
      <c r="H191" s="64">
        <f t="shared" si="23"/>
        <v>17977.058839628542</v>
      </c>
      <c r="I191" s="64">
        <f t="shared" si="21"/>
        <v>2496252.8806533436</v>
      </c>
      <c r="J191" s="64">
        <f>SUM($H$18:$H191)</f>
        <v>4029244.6658157338</v>
      </c>
    </row>
    <row r="192" spans="1:10">
      <c r="A192" s="22">
        <f>IF(Values_Entered,A191+1,"")</f>
        <v>175</v>
      </c>
      <c r="B192" s="21">
        <f t="shared" si="16"/>
        <v>48278</v>
      </c>
      <c r="C192" s="64">
        <f t="shared" si="22"/>
        <v>2496252.8806533436</v>
      </c>
      <c r="D192" s="64">
        <f t="shared" si="17"/>
        <v>30150.993018174646</v>
      </c>
      <c r="E192" s="65">
        <f t="shared" si="18"/>
        <v>0</v>
      </c>
      <c r="F192" s="64">
        <f t="shared" si="19"/>
        <v>30150.993018174646</v>
      </c>
      <c r="G192" s="64">
        <f t="shared" si="20"/>
        <v>12261.180706825686</v>
      </c>
      <c r="H192" s="64">
        <f t="shared" si="23"/>
        <v>17889.81231134896</v>
      </c>
      <c r="I192" s="64">
        <f t="shared" si="21"/>
        <v>2483991.6999465181</v>
      </c>
      <c r="J192" s="64">
        <f>SUM($H$18:$H192)</f>
        <v>4047134.4781270828</v>
      </c>
    </row>
    <row r="193" spans="1:10">
      <c r="A193" s="22">
        <f>IF(Values_Entered,A192+1,"")</f>
        <v>176</v>
      </c>
      <c r="B193" s="21">
        <f t="shared" si="16"/>
        <v>48309</v>
      </c>
      <c r="C193" s="64">
        <f t="shared" si="22"/>
        <v>2483991.6999465181</v>
      </c>
      <c r="D193" s="64">
        <f t="shared" si="17"/>
        <v>30150.993018174646</v>
      </c>
      <c r="E193" s="65">
        <f t="shared" si="18"/>
        <v>0</v>
      </c>
      <c r="F193" s="64">
        <f t="shared" si="19"/>
        <v>30150.993018174646</v>
      </c>
      <c r="G193" s="64">
        <f t="shared" si="20"/>
        <v>12349.052501891267</v>
      </c>
      <c r="H193" s="64">
        <f t="shared" si="23"/>
        <v>17801.940516283379</v>
      </c>
      <c r="I193" s="64">
        <f t="shared" si="21"/>
        <v>2471642.6474446268</v>
      </c>
      <c r="J193" s="64">
        <f>SUM($H$18:$H193)</f>
        <v>4064936.4186433661</v>
      </c>
    </row>
    <row r="194" spans="1:10">
      <c r="A194" s="22">
        <f>IF(Values_Entered,A193+1,"")</f>
        <v>177</v>
      </c>
      <c r="B194" s="21">
        <f t="shared" si="16"/>
        <v>48339</v>
      </c>
      <c r="C194" s="64">
        <f t="shared" si="22"/>
        <v>2471642.6474446268</v>
      </c>
      <c r="D194" s="64">
        <f t="shared" si="17"/>
        <v>30150.993018174646</v>
      </c>
      <c r="E194" s="65">
        <f t="shared" si="18"/>
        <v>0</v>
      </c>
      <c r="F194" s="64">
        <f t="shared" si="19"/>
        <v>30150.993018174646</v>
      </c>
      <c r="G194" s="64">
        <f t="shared" si="20"/>
        <v>12437.554044821489</v>
      </c>
      <c r="H194" s="64">
        <f t="shared" si="23"/>
        <v>17713.438973353157</v>
      </c>
      <c r="I194" s="64">
        <f t="shared" si="21"/>
        <v>2459205.0933998055</v>
      </c>
      <c r="J194" s="64">
        <f>SUM($H$18:$H194)</f>
        <v>4082649.8576167193</v>
      </c>
    </row>
    <row r="195" spans="1:10">
      <c r="A195" s="22">
        <f>IF(Values_Entered,A194+1,"")</f>
        <v>178</v>
      </c>
      <c r="B195" s="21">
        <f t="shared" si="16"/>
        <v>48370</v>
      </c>
      <c r="C195" s="64">
        <f t="shared" si="22"/>
        <v>2459205.0933998055</v>
      </c>
      <c r="D195" s="64">
        <f t="shared" si="17"/>
        <v>30150.993018174646</v>
      </c>
      <c r="E195" s="65">
        <f t="shared" si="18"/>
        <v>0</v>
      </c>
      <c r="F195" s="64">
        <f t="shared" si="19"/>
        <v>30150.993018174646</v>
      </c>
      <c r="G195" s="64">
        <f t="shared" si="20"/>
        <v>12526.689848809376</v>
      </c>
      <c r="H195" s="64">
        <f t="shared" si="23"/>
        <v>17624.30316936527</v>
      </c>
      <c r="I195" s="64">
        <f t="shared" si="21"/>
        <v>2446678.403550996</v>
      </c>
      <c r="J195" s="64">
        <f>SUM($H$18:$H195)</f>
        <v>4100274.1607860844</v>
      </c>
    </row>
    <row r="196" spans="1:10">
      <c r="A196" s="22">
        <f>IF(Values_Entered,A195+1,"")</f>
        <v>179</v>
      </c>
      <c r="B196" s="21">
        <f t="shared" si="16"/>
        <v>48400</v>
      </c>
      <c r="C196" s="64">
        <f t="shared" si="22"/>
        <v>2446678.403550996</v>
      </c>
      <c r="D196" s="64">
        <f t="shared" si="17"/>
        <v>30150.993018174646</v>
      </c>
      <c r="E196" s="65">
        <f t="shared" si="18"/>
        <v>0</v>
      </c>
      <c r="F196" s="64">
        <f t="shared" si="19"/>
        <v>30150.993018174646</v>
      </c>
      <c r="G196" s="64">
        <f t="shared" si="20"/>
        <v>12616.464459392508</v>
      </c>
      <c r="H196" s="64">
        <f t="shared" si="23"/>
        <v>17534.528558782138</v>
      </c>
      <c r="I196" s="64">
        <f t="shared" si="21"/>
        <v>2434061.9390916033</v>
      </c>
      <c r="J196" s="64">
        <f>SUM($H$18:$H196)</f>
        <v>4117808.6893448667</v>
      </c>
    </row>
    <row r="197" spans="1:10">
      <c r="A197" s="22">
        <f>IF(Values_Entered,A196+1,"")</f>
        <v>180</v>
      </c>
      <c r="B197" s="21">
        <f t="shared" si="16"/>
        <v>48431</v>
      </c>
      <c r="C197" s="64">
        <f t="shared" si="22"/>
        <v>2434061.9390916033</v>
      </c>
      <c r="D197" s="64">
        <f t="shared" si="17"/>
        <v>30150.993018174646</v>
      </c>
      <c r="E197" s="65">
        <f t="shared" si="18"/>
        <v>0</v>
      </c>
      <c r="F197" s="64">
        <f t="shared" si="19"/>
        <v>30150.993018174646</v>
      </c>
      <c r="G197" s="64">
        <f t="shared" si="20"/>
        <v>12706.882454684823</v>
      </c>
      <c r="H197" s="64">
        <f t="shared" si="23"/>
        <v>17444.110563489823</v>
      </c>
      <c r="I197" s="64">
        <f t="shared" si="21"/>
        <v>2421355.0566369183</v>
      </c>
      <c r="J197" s="64">
        <f>SUM($H$18:$H197)</f>
        <v>4135252.7999083563</v>
      </c>
    </row>
    <row r="198" spans="1:10">
      <c r="A198" s="22">
        <f>IF(Values_Entered,A197+1,"")</f>
        <v>181</v>
      </c>
      <c r="B198" s="21">
        <f t="shared" si="16"/>
        <v>48462</v>
      </c>
      <c r="C198" s="64">
        <f t="shared" si="22"/>
        <v>2421355.0566369183</v>
      </c>
      <c r="D198" s="64">
        <f t="shared" si="17"/>
        <v>30150.993018174646</v>
      </c>
      <c r="E198" s="65">
        <f t="shared" si="18"/>
        <v>0</v>
      </c>
      <c r="F198" s="64">
        <f t="shared" si="19"/>
        <v>30150.993018174646</v>
      </c>
      <c r="G198" s="64">
        <f t="shared" si="20"/>
        <v>12797.948445610065</v>
      </c>
      <c r="H198" s="64">
        <f t="shared" si="23"/>
        <v>17353.04457256458</v>
      </c>
      <c r="I198" s="64">
        <f t="shared" si="21"/>
        <v>2408557.1081913081</v>
      </c>
      <c r="J198" s="64">
        <f>SUM($H$18:$H198)</f>
        <v>4152605.844480921</v>
      </c>
    </row>
    <row r="199" spans="1:10">
      <c r="A199" s="22">
        <f>IF(Values_Entered,A198+1,"")</f>
        <v>182</v>
      </c>
      <c r="B199" s="21">
        <f t="shared" si="16"/>
        <v>48492</v>
      </c>
      <c r="C199" s="64">
        <f t="shared" si="22"/>
        <v>2408557.1081913081</v>
      </c>
      <c r="D199" s="64">
        <f t="shared" si="17"/>
        <v>30150.993018174646</v>
      </c>
      <c r="E199" s="65">
        <f t="shared" si="18"/>
        <v>0</v>
      </c>
      <c r="F199" s="64">
        <f t="shared" si="19"/>
        <v>30150.993018174646</v>
      </c>
      <c r="G199" s="64">
        <f t="shared" si="20"/>
        <v>12889.667076136939</v>
      </c>
      <c r="H199" s="64">
        <f t="shared" si="23"/>
        <v>17261.325942037707</v>
      </c>
      <c r="I199" s="64">
        <f t="shared" si="21"/>
        <v>2395667.4411151712</v>
      </c>
      <c r="J199" s="64">
        <f>SUM($H$18:$H199)</f>
        <v>4169867.1704229587</v>
      </c>
    </row>
    <row r="200" spans="1:10">
      <c r="A200" s="22">
        <f>IF(Values_Entered,A199+1,"")</f>
        <v>183</v>
      </c>
      <c r="B200" s="21">
        <f t="shared" si="16"/>
        <v>48523</v>
      </c>
      <c r="C200" s="64">
        <f t="shared" si="22"/>
        <v>2395667.4411151712</v>
      </c>
      <c r="D200" s="64">
        <f t="shared" si="17"/>
        <v>30150.993018174646</v>
      </c>
      <c r="E200" s="65">
        <f t="shared" si="18"/>
        <v>0</v>
      </c>
      <c r="F200" s="64">
        <f t="shared" si="19"/>
        <v>30150.993018174646</v>
      </c>
      <c r="G200" s="64">
        <f t="shared" si="20"/>
        <v>12982.043023515918</v>
      </c>
      <c r="H200" s="64">
        <f t="shared" si="23"/>
        <v>17168.949994658728</v>
      </c>
      <c r="I200" s="64">
        <f t="shared" si="21"/>
        <v>2382685.3980916552</v>
      </c>
      <c r="J200" s="64">
        <f>SUM($H$18:$H200)</f>
        <v>4187036.1204176173</v>
      </c>
    </row>
    <row r="201" spans="1:10">
      <c r="A201" s="22">
        <f>IF(Values_Entered,A200+1,"")</f>
        <v>184</v>
      </c>
      <c r="B201" s="21">
        <f t="shared" si="16"/>
        <v>48553</v>
      </c>
      <c r="C201" s="64">
        <f t="shared" si="22"/>
        <v>2382685.3980916552</v>
      </c>
      <c r="D201" s="64">
        <f t="shared" si="17"/>
        <v>30150.993018174646</v>
      </c>
      <c r="E201" s="65">
        <f t="shared" si="18"/>
        <v>0</v>
      </c>
      <c r="F201" s="64">
        <f t="shared" si="19"/>
        <v>30150.993018174646</v>
      </c>
      <c r="G201" s="64">
        <f t="shared" si="20"/>
        <v>13075.080998517784</v>
      </c>
      <c r="H201" s="64">
        <f t="shared" si="23"/>
        <v>17075.912019656862</v>
      </c>
      <c r="I201" s="64">
        <f t="shared" si="21"/>
        <v>2369610.3170931377</v>
      </c>
      <c r="J201" s="64">
        <f>SUM($H$18:$H201)</f>
        <v>4204112.0324372742</v>
      </c>
    </row>
    <row r="202" spans="1:10">
      <c r="A202" s="22">
        <f>IF(Values_Entered,A201+1,"")</f>
        <v>185</v>
      </c>
      <c r="B202" s="21">
        <f t="shared" si="16"/>
        <v>48584</v>
      </c>
      <c r="C202" s="64">
        <f t="shared" si="22"/>
        <v>2369610.3170931377</v>
      </c>
      <c r="D202" s="64">
        <f t="shared" si="17"/>
        <v>30150.993018174646</v>
      </c>
      <c r="E202" s="65">
        <f t="shared" si="18"/>
        <v>0</v>
      </c>
      <c r="F202" s="64">
        <f t="shared" si="19"/>
        <v>30150.993018174646</v>
      </c>
      <c r="G202" s="64">
        <f t="shared" si="20"/>
        <v>13168.785745673827</v>
      </c>
      <c r="H202" s="64">
        <f t="shared" si="23"/>
        <v>16982.207272500818</v>
      </c>
      <c r="I202" s="64">
        <f t="shared" si="21"/>
        <v>2356441.5313474638</v>
      </c>
      <c r="J202" s="64">
        <f>SUM($H$18:$H202)</f>
        <v>4221094.239709775</v>
      </c>
    </row>
    <row r="203" spans="1:10">
      <c r="A203" s="22">
        <f>IF(Values_Entered,A202+1,"")</f>
        <v>186</v>
      </c>
      <c r="B203" s="21">
        <f t="shared" si="16"/>
        <v>48615</v>
      </c>
      <c r="C203" s="64">
        <f t="shared" si="22"/>
        <v>2356441.5313474638</v>
      </c>
      <c r="D203" s="64">
        <f t="shared" si="17"/>
        <v>30150.993018174646</v>
      </c>
      <c r="E203" s="65">
        <f t="shared" si="18"/>
        <v>0</v>
      </c>
      <c r="F203" s="64">
        <f t="shared" si="19"/>
        <v>30150.993018174646</v>
      </c>
      <c r="G203" s="64">
        <f t="shared" si="20"/>
        <v>13263.162043517823</v>
      </c>
      <c r="H203" s="64">
        <f t="shared" si="23"/>
        <v>16887.830974656823</v>
      </c>
      <c r="I203" s="64">
        <f t="shared" si="21"/>
        <v>2343178.3693039459</v>
      </c>
      <c r="J203" s="64">
        <f>SUM($H$18:$H203)</f>
        <v>4237982.0706844321</v>
      </c>
    </row>
    <row r="204" spans="1:10">
      <c r="A204" s="22">
        <f>IF(Values_Entered,A203+1,"")</f>
        <v>187</v>
      </c>
      <c r="B204" s="21">
        <f t="shared" si="16"/>
        <v>48643</v>
      </c>
      <c r="C204" s="64">
        <f t="shared" si="22"/>
        <v>2343178.3693039459</v>
      </c>
      <c r="D204" s="64">
        <f t="shared" si="17"/>
        <v>30150.993018174646</v>
      </c>
      <c r="E204" s="65">
        <f t="shared" si="18"/>
        <v>0</v>
      </c>
      <c r="F204" s="64">
        <f t="shared" si="19"/>
        <v>30150.993018174646</v>
      </c>
      <c r="G204" s="64">
        <f t="shared" si="20"/>
        <v>13358.214704829701</v>
      </c>
      <c r="H204" s="64">
        <f t="shared" si="23"/>
        <v>16792.778313344945</v>
      </c>
      <c r="I204" s="64">
        <f t="shared" si="21"/>
        <v>2329820.1545991162</v>
      </c>
      <c r="J204" s="64">
        <f>SUM($H$18:$H204)</f>
        <v>4254774.8489977773</v>
      </c>
    </row>
    <row r="205" spans="1:10">
      <c r="A205" s="22">
        <f>IF(Values_Entered,A204+1,"")</f>
        <v>188</v>
      </c>
      <c r="B205" s="21">
        <f t="shared" si="16"/>
        <v>48674</v>
      </c>
      <c r="C205" s="64">
        <f t="shared" si="22"/>
        <v>2329820.1545991162</v>
      </c>
      <c r="D205" s="64">
        <f t="shared" si="17"/>
        <v>30150.993018174646</v>
      </c>
      <c r="E205" s="65">
        <f t="shared" si="18"/>
        <v>0</v>
      </c>
      <c r="F205" s="64">
        <f t="shared" si="19"/>
        <v>30150.993018174646</v>
      </c>
      <c r="G205" s="64">
        <f t="shared" si="20"/>
        <v>13453.948576880979</v>
      </c>
      <c r="H205" s="64">
        <f t="shared" si="23"/>
        <v>16697.044441293667</v>
      </c>
      <c r="I205" s="64">
        <f t="shared" si="21"/>
        <v>2316366.2060222351</v>
      </c>
      <c r="J205" s="64">
        <f>SUM($H$18:$H205)</f>
        <v>4271471.8934390713</v>
      </c>
    </row>
    <row r="206" spans="1:10">
      <c r="A206" s="22">
        <f>IF(Values_Entered,A205+1,"")</f>
        <v>189</v>
      </c>
      <c r="B206" s="21">
        <f t="shared" si="16"/>
        <v>48704</v>
      </c>
      <c r="C206" s="64">
        <f t="shared" si="22"/>
        <v>2316366.2060222351</v>
      </c>
      <c r="D206" s="64">
        <f t="shared" si="17"/>
        <v>30150.993018174646</v>
      </c>
      <c r="E206" s="65">
        <f t="shared" si="18"/>
        <v>0</v>
      </c>
      <c r="F206" s="64">
        <f t="shared" si="19"/>
        <v>30150.993018174646</v>
      </c>
      <c r="G206" s="64">
        <f t="shared" si="20"/>
        <v>13550.368541681961</v>
      </c>
      <c r="H206" s="64">
        <f t="shared" si="23"/>
        <v>16600.624476492685</v>
      </c>
      <c r="I206" s="64">
        <f t="shared" si="21"/>
        <v>2302815.837480553</v>
      </c>
      <c r="J206" s="64">
        <f>SUM($H$18:$H206)</f>
        <v>4288072.5179155637</v>
      </c>
    </row>
    <row r="207" spans="1:10">
      <c r="A207" s="22">
        <f>IF(Values_Entered,A206+1,"")</f>
        <v>190</v>
      </c>
      <c r="B207" s="21">
        <f t="shared" si="16"/>
        <v>48735</v>
      </c>
      <c r="C207" s="64">
        <f t="shared" si="22"/>
        <v>2302815.837480553</v>
      </c>
      <c r="D207" s="64">
        <f t="shared" si="17"/>
        <v>30150.993018174646</v>
      </c>
      <c r="E207" s="65">
        <f t="shared" si="18"/>
        <v>0</v>
      </c>
      <c r="F207" s="64">
        <f t="shared" si="19"/>
        <v>30150.993018174646</v>
      </c>
      <c r="G207" s="64">
        <f t="shared" si="20"/>
        <v>13647.479516230684</v>
      </c>
      <c r="H207" s="64">
        <f t="shared" si="23"/>
        <v>16503.513501943962</v>
      </c>
      <c r="I207" s="64">
        <f t="shared" si="21"/>
        <v>2289168.3579643224</v>
      </c>
      <c r="J207" s="64">
        <f>SUM($H$18:$H207)</f>
        <v>4304576.0314175077</v>
      </c>
    </row>
    <row r="208" spans="1:10">
      <c r="A208" s="22">
        <f>IF(Values_Entered,A207+1,"")</f>
        <v>191</v>
      </c>
      <c r="B208" s="21">
        <f t="shared" si="16"/>
        <v>48765</v>
      </c>
      <c r="C208" s="64">
        <f t="shared" si="22"/>
        <v>2289168.3579643224</v>
      </c>
      <c r="D208" s="64">
        <f t="shared" si="17"/>
        <v>30150.993018174646</v>
      </c>
      <c r="E208" s="65">
        <f t="shared" si="18"/>
        <v>0</v>
      </c>
      <c r="F208" s="64">
        <f t="shared" si="19"/>
        <v>30150.993018174646</v>
      </c>
      <c r="G208" s="64">
        <f t="shared" si="20"/>
        <v>13745.28645276367</v>
      </c>
      <c r="H208" s="64">
        <f t="shared" si="23"/>
        <v>16405.706565410976</v>
      </c>
      <c r="I208" s="64">
        <f t="shared" si="21"/>
        <v>2275423.0715115587</v>
      </c>
      <c r="J208" s="64">
        <f>SUM($H$18:$H208)</f>
        <v>4320981.7379829185</v>
      </c>
    </row>
    <row r="209" spans="1:10">
      <c r="A209" s="22">
        <f>IF(Values_Entered,A208+1,"")</f>
        <v>192</v>
      </c>
      <c r="B209" s="21">
        <f t="shared" si="16"/>
        <v>48796</v>
      </c>
      <c r="C209" s="64">
        <f t="shared" si="22"/>
        <v>2275423.0715115587</v>
      </c>
      <c r="D209" s="64">
        <f t="shared" si="17"/>
        <v>30150.993018174646</v>
      </c>
      <c r="E209" s="65">
        <f t="shared" si="18"/>
        <v>0</v>
      </c>
      <c r="F209" s="64">
        <f t="shared" si="19"/>
        <v>30150.993018174646</v>
      </c>
      <c r="G209" s="64">
        <f t="shared" si="20"/>
        <v>13843.794339008477</v>
      </c>
      <c r="H209" s="64">
        <f t="shared" si="23"/>
        <v>16307.198679166169</v>
      </c>
      <c r="I209" s="64">
        <f t="shared" si="21"/>
        <v>2261579.2771725501</v>
      </c>
      <c r="J209" s="64">
        <f>SUM($H$18:$H209)</f>
        <v>4337288.9366620844</v>
      </c>
    </row>
    <row r="210" spans="1:10">
      <c r="A210" s="22">
        <f>IF(Values_Entered,A209+1,"")</f>
        <v>193</v>
      </c>
      <c r="B210" s="21">
        <f t="shared" ref="B210:B273" si="24">IF(Pay_Num&lt;&gt;"",DATE(YEAR(Loan_Start),MONTH(Loan_Start)+(Pay_Num)*12/Num_Pmt_Per_Year,DAY(Loan_Start)),"")</f>
        <v>48827</v>
      </c>
      <c r="C210" s="64">
        <f t="shared" si="22"/>
        <v>2261579.2771725501</v>
      </c>
      <c r="D210" s="64">
        <f t="shared" ref="D210:D273" si="25">IF(Pay_Num&lt;&gt;"",Scheduled_Monthly_Payment,"")</f>
        <v>30150.993018174646</v>
      </c>
      <c r="E210" s="65">
        <f t="shared" ref="E210:E273" si="26">IF(AND(Pay_Num&lt;&gt;"",Sched_Pay+Scheduled_Extra_Payments&lt;Beg_Bal),Scheduled_Extra_Payments,IF(AND(Pay_Num&lt;&gt;"",Beg_Bal-Sched_Pay&gt;0),Beg_Bal-Sched_Pay,IF(Pay_Num&lt;&gt;"",0,"")))</f>
        <v>0</v>
      </c>
      <c r="F210" s="64">
        <f t="shared" ref="F210:F273" si="27">IF(AND(Pay_Num&lt;&gt;"",Sched_Pay+Extra_Pay&lt;Beg_Bal),Sched_Pay+Extra_Pay,IF(Pay_Num&lt;&gt;"",Beg_Bal,""))</f>
        <v>30150.993018174646</v>
      </c>
      <c r="G210" s="64">
        <f t="shared" ref="G210:G273" si="28">IF(Pay_Num&lt;&gt;"",Total_Pay-Int,"")</f>
        <v>13943.008198438038</v>
      </c>
      <c r="H210" s="64">
        <f t="shared" si="23"/>
        <v>16207.984819736608</v>
      </c>
      <c r="I210" s="64">
        <f t="shared" ref="I210:I273" si="29">IF(AND(Pay_Num&lt;&gt;"",Sched_Pay+Extra_Pay&lt;Beg_Bal),Beg_Bal-Princ,IF(Pay_Num&lt;&gt;"",0,""))</f>
        <v>2247636.2689741119</v>
      </c>
      <c r="J210" s="64">
        <f>SUM($H$18:$H210)</f>
        <v>4353496.9214818208</v>
      </c>
    </row>
    <row r="211" spans="1:10">
      <c r="A211" s="22">
        <f>IF(Values_Entered,A210+1,"")</f>
        <v>194</v>
      </c>
      <c r="B211" s="21">
        <f t="shared" si="24"/>
        <v>48857</v>
      </c>
      <c r="C211" s="64">
        <f t="shared" ref="C211:C274" si="30">IF(Pay_Num&lt;&gt;"",I210,"")</f>
        <v>2247636.2689741119</v>
      </c>
      <c r="D211" s="64">
        <f t="shared" si="25"/>
        <v>30150.993018174646</v>
      </c>
      <c r="E211" s="65">
        <f t="shared" si="26"/>
        <v>0</v>
      </c>
      <c r="F211" s="64">
        <f t="shared" si="27"/>
        <v>30150.993018174646</v>
      </c>
      <c r="G211" s="64">
        <f t="shared" si="28"/>
        <v>14042.933090526845</v>
      </c>
      <c r="H211" s="64">
        <f t="shared" ref="H211:H274" si="31">IF(Pay_Num&lt;&gt;"",Beg_Bal*Interest_Rate/Num_Pmt_Per_Year,"")</f>
        <v>16108.059927647801</v>
      </c>
      <c r="I211" s="64">
        <f t="shared" si="29"/>
        <v>2233593.3358835848</v>
      </c>
      <c r="J211" s="64">
        <f>SUM($H$18:$H211)</f>
        <v>4369604.9814094687</v>
      </c>
    </row>
    <row r="212" spans="1:10">
      <c r="A212" s="22">
        <f>IF(Values_Entered,A211+1,"")</f>
        <v>195</v>
      </c>
      <c r="B212" s="21">
        <f t="shared" si="24"/>
        <v>48888</v>
      </c>
      <c r="C212" s="64">
        <f t="shared" si="30"/>
        <v>2233593.3358835848</v>
      </c>
      <c r="D212" s="64">
        <f t="shared" si="25"/>
        <v>30150.993018174646</v>
      </c>
      <c r="E212" s="65">
        <f t="shared" si="26"/>
        <v>0</v>
      </c>
      <c r="F212" s="64">
        <f t="shared" si="27"/>
        <v>30150.993018174646</v>
      </c>
      <c r="G212" s="64">
        <f t="shared" si="28"/>
        <v>14143.574111008957</v>
      </c>
      <c r="H212" s="64">
        <f t="shared" si="31"/>
        <v>16007.418907165689</v>
      </c>
      <c r="I212" s="64">
        <f t="shared" si="29"/>
        <v>2219449.7617725758</v>
      </c>
      <c r="J212" s="64">
        <f>SUM($H$18:$H212)</f>
        <v>4385612.4003166342</v>
      </c>
    </row>
    <row r="213" spans="1:10">
      <c r="A213" s="22">
        <f>IF(Values_Entered,A212+1,"")</f>
        <v>196</v>
      </c>
      <c r="B213" s="21">
        <f t="shared" si="24"/>
        <v>48918</v>
      </c>
      <c r="C213" s="64">
        <f t="shared" si="30"/>
        <v>2219449.7617725758</v>
      </c>
      <c r="D213" s="64">
        <f t="shared" si="25"/>
        <v>30150.993018174646</v>
      </c>
      <c r="E213" s="65">
        <f t="shared" si="26"/>
        <v>0</v>
      </c>
      <c r="F213" s="64">
        <f t="shared" si="27"/>
        <v>30150.993018174646</v>
      </c>
      <c r="G213" s="64">
        <f t="shared" si="28"/>
        <v>14244.936392137854</v>
      </c>
      <c r="H213" s="64">
        <f t="shared" si="31"/>
        <v>15906.056626036792</v>
      </c>
      <c r="I213" s="64">
        <f t="shared" si="29"/>
        <v>2205204.825380438</v>
      </c>
      <c r="J213" s="64">
        <f>SUM($H$18:$H213)</f>
        <v>4401518.456942671</v>
      </c>
    </row>
    <row r="214" spans="1:10">
      <c r="A214" s="22">
        <f>IF(Values_Entered,A213+1,"")</f>
        <v>197</v>
      </c>
      <c r="B214" s="21">
        <f t="shared" si="24"/>
        <v>48949</v>
      </c>
      <c r="C214" s="64">
        <f t="shared" si="30"/>
        <v>2205204.825380438</v>
      </c>
      <c r="D214" s="64">
        <f t="shared" si="25"/>
        <v>30150.993018174646</v>
      </c>
      <c r="E214" s="65">
        <f t="shared" si="26"/>
        <v>0</v>
      </c>
      <c r="F214" s="64">
        <f t="shared" si="27"/>
        <v>30150.993018174646</v>
      </c>
      <c r="G214" s="64">
        <f t="shared" si="28"/>
        <v>14347.025102948175</v>
      </c>
      <c r="H214" s="64">
        <f t="shared" si="31"/>
        <v>15803.967915226471</v>
      </c>
      <c r="I214" s="64">
        <f t="shared" si="29"/>
        <v>2190857.8002774897</v>
      </c>
      <c r="J214" s="64">
        <f>SUM($H$18:$H214)</f>
        <v>4417322.4248578977</v>
      </c>
    </row>
    <row r="215" spans="1:10">
      <c r="A215" s="22">
        <f>IF(Values_Entered,A214+1,"")</f>
        <v>198</v>
      </c>
      <c r="B215" s="21">
        <f t="shared" si="24"/>
        <v>48980</v>
      </c>
      <c r="C215" s="64">
        <f t="shared" si="30"/>
        <v>2190857.8002774897</v>
      </c>
      <c r="D215" s="64">
        <f t="shared" si="25"/>
        <v>30150.993018174646</v>
      </c>
      <c r="E215" s="65">
        <f t="shared" si="26"/>
        <v>0</v>
      </c>
      <c r="F215" s="64">
        <f t="shared" si="27"/>
        <v>30150.993018174646</v>
      </c>
      <c r="G215" s="64">
        <f t="shared" si="28"/>
        <v>14449.845449519305</v>
      </c>
      <c r="H215" s="64">
        <f t="shared" si="31"/>
        <v>15701.14756865534</v>
      </c>
      <c r="I215" s="64">
        <f t="shared" si="29"/>
        <v>2176407.9548279704</v>
      </c>
      <c r="J215" s="64">
        <f>SUM($H$18:$H215)</f>
        <v>4433023.5724265529</v>
      </c>
    </row>
    <row r="216" spans="1:10">
      <c r="A216" s="22">
        <f>IF(Values_Entered,A215+1,"")</f>
        <v>199</v>
      </c>
      <c r="B216" s="21">
        <f t="shared" si="24"/>
        <v>49008</v>
      </c>
      <c r="C216" s="64">
        <f t="shared" si="30"/>
        <v>2176407.9548279704</v>
      </c>
      <c r="D216" s="64">
        <f t="shared" si="25"/>
        <v>30150.993018174646</v>
      </c>
      <c r="E216" s="65">
        <f t="shared" si="26"/>
        <v>0</v>
      </c>
      <c r="F216" s="64">
        <f t="shared" si="27"/>
        <v>30150.993018174646</v>
      </c>
      <c r="G216" s="64">
        <f t="shared" si="28"/>
        <v>14553.402675240859</v>
      </c>
      <c r="H216" s="64">
        <f t="shared" si="31"/>
        <v>15597.590342933787</v>
      </c>
      <c r="I216" s="64">
        <f t="shared" si="29"/>
        <v>2161854.5521527296</v>
      </c>
      <c r="J216" s="64">
        <f>SUM($H$18:$H216)</f>
        <v>4448621.1627694871</v>
      </c>
    </row>
    <row r="217" spans="1:10">
      <c r="A217" s="22">
        <f>IF(Values_Entered,A216+1,"")</f>
        <v>200</v>
      </c>
      <c r="B217" s="21">
        <f t="shared" si="24"/>
        <v>49039</v>
      </c>
      <c r="C217" s="64">
        <f t="shared" si="30"/>
        <v>2161854.5521527296</v>
      </c>
      <c r="D217" s="64">
        <f t="shared" si="25"/>
        <v>30150.993018174646</v>
      </c>
      <c r="E217" s="65">
        <f t="shared" si="26"/>
        <v>0</v>
      </c>
      <c r="F217" s="64">
        <f t="shared" si="27"/>
        <v>30150.993018174646</v>
      </c>
      <c r="G217" s="64">
        <f t="shared" si="28"/>
        <v>14657.702061080085</v>
      </c>
      <c r="H217" s="64">
        <f t="shared" si="31"/>
        <v>15493.290957094561</v>
      </c>
      <c r="I217" s="64">
        <f t="shared" si="29"/>
        <v>2147196.8500916497</v>
      </c>
      <c r="J217" s="64">
        <f>SUM($H$18:$H217)</f>
        <v>4464114.4537265813</v>
      </c>
    </row>
    <row r="218" spans="1:10">
      <c r="A218" s="22">
        <f>IF(Values_Entered,A217+1,"")</f>
        <v>201</v>
      </c>
      <c r="B218" s="21">
        <f t="shared" si="24"/>
        <v>49069</v>
      </c>
      <c r="C218" s="64">
        <f t="shared" si="30"/>
        <v>2147196.8500916497</v>
      </c>
      <c r="D218" s="64">
        <f t="shared" si="25"/>
        <v>30150.993018174646</v>
      </c>
      <c r="E218" s="65">
        <f t="shared" si="26"/>
        <v>0</v>
      </c>
      <c r="F218" s="64">
        <f t="shared" si="27"/>
        <v>30150.993018174646</v>
      </c>
      <c r="G218" s="64">
        <f t="shared" si="28"/>
        <v>14762.748925851158</v>
      </c>
      <c r="H218" s="64">
        <f t="shared" si="31"/>
        <v>15388.244092323488</v>
      </c>
      <c r="I218" s="64">
        <f t="shared" si="29"/>
        <v>2132434.1011657985</v>
      </c>
      <c r="J218" s="64">
        <f>SUM($H$18:$H218)</f>
        <v>4479502.6978189051</v>
      </c>
    </row>
    <row r="219" spans="1:10">
      <c r="A219" s="22">
        <f>IF(Values_Entered,A218+1,"")</f>
        <v>202</v>
      </c>
      <c r="B219" s="21">
        <f t="shared" si="24"/>
        <v>49100</v>
      </c>
      <c r="C219" s="64">
        <f t="shared" si="30"/>
        <v>2132434.1011657985</v>
      </c>
      <c r="D219" s="64">
        <f t="shared" si="25"/>
        <v>30150.993018174646</v>
      </c>
      <c r="E219" s="65">
        <f t="shared" si="26"/>
        <v>0</v>
      </c>
      <c r="F219" s="64">
        <f t="shared" si="27"/>
        <v>30150.993018174646</v>
      </c>
      <c r="G219" s="64">
        <f t="shared" si="28"/>
        <v>14868.548626486425</v>
      </c>
      <c r="H219" s="64">
        <f t="shared" si="31"/>
        <v>15282.444391688221</v>
      </c>
      <c r="I219" s="64">
        <f t="shared" si="29"/>
        <v>2117565.5525393123</v>
      </c>
      <c r="J219" s="64">
        <f>SUM($H$18:$H219)</f>
        <v>4494785.1422105934</v>
      </c>
    </row>
    <row r="220" spans="1:10">
      <c r="A220" s="22">
        <f>IF(Values_Entered,A219+1,"")</f>
        <v>203</v>
      </c>
      <c r="B220" s="21">
        <f t="shared" si="24"/>
        <v>49130</v>
      </c>
      <c r="C220" s="64">
        <f t="shared" si="30"/>
        <v>2117565.5525393123</v>
      </c>
      <c r="D220" s="64">
        <f t="shared" si="25"/>
        <v>30150.993018174646</v>
      </c>
      <c r="E220" s="65">
        <f t="shared" si="26"/>
        <v>0</v>
      </c>
      <c r="F220" s="64">
        <f t="shared" si="27"/>
        <v>30150.993018174646</v>
      </c>
      <c r="G220" s="64">
        <f t="shared" si="28"/>
        <v>14975.106558309575</v>
      </c>
      <c r="H220" s="64">
        <f t="shared" si="31"/>
        <v>15175.886459865071</v>
      </c>
      <c r="I220" s="64">
        <f t="shared" si="29"/>
        <v>2102590.4459810029</v>
      </c>
      <c r="J220" s="64">
        <f>SUM($H$18:$H220)</f>
        <v>4509961.0286704581</v>
      </c>
    </row>
    <row r="221" spans="1:10">
      <c r="A221" s="22">
        <f>IF(Values_Entered,A220+1,"")</f>
        <v>204</v>
      </c>
      <c r="B221" s="21">
        <f t="shared" si="24"/>
        <v>49161</v>
      </c>
      <c r="C221" s="64">
        <f t="shared" si="30"/>
        <v>2102590.4459810029</v>
      </c>
      <c r="D221" s="64">
        <f t="shared" si="25"/>
        <v>30150.993018174646</v>
      </c>
      <c r="E221" s="65">
        <f t="shared" si="26"/>
        <v>0</v>
      </c>
      <c r="F221" s="64">
        <f t="shared" si="27"/>
        <v>30150.993018174646</v>
      </c>
      <c r="G221" s="64">
        <f t="shared" si="28"/>
        <v>15082.428155310794</v>
      </c>
      <c r="H221" s="64">
        <f t="shared" si="31"/>
        <v>15068.564862863852</v>
      </c>
      <c r="I221" s="64">
        <f t="shared" si="29"/>
        <v>2087508.0178256922</v>
      </c>
      <c r="J221" s="64">
        <f>SUM($H$18:$H221)</f>
        <v>4525029.5935333222</v>
      </c>
    </row>
    <row r="222" spans="1:10">
      <c r="A222" s="22">
        <f>IF(Values_Entered,A221+1,"")</f>
        <v>205</v>
      </c>
      <c r="B222" s="21">
        <f t="shared" si="24"/>
        <v>49192</v>
      </c>
      <c r="C222" s="64">
        <f t="shared" si="30"/>
        <v>2087508.0178256922</v>
      </c>
      <c r="D222" s="64">
        <f t="shared" si="25"/>
        <v>30150.993018174646</v>
      </c>
      <c r="E222" s="65">
        <f t="shared" si="26"/>
        <v>0</v>
      </c>
      <c r="F222" s="64">
        <f t="shared" si="27"/>
        <v>30150.993018174646</v>
      </c>
      <c r="G222" s="64">
        <f t="shared" si="28"/>
        <v>15190.518890423853</v>
      </c>
      <c r="H222" s="64">
        <f t="shared" si="31"/>
        <v>14960.474127750793</v>
      </c>
      <c r="I222" s="64">
        <f t="shared" si="29"/>
        <v>2072317.4989352683</v>
      </c>
      <c r="J222" s="64">
        <f>SUM($H$18:$H222)</f>
        <v>4539990.0676610731</v>
      </c>
    </row>
    <row r="223" spans="1:10">
      <c r="A223" s="22">
        <f>IF(Values_Entered,A222+1,"")</f>
        <v>206</v>
      </c>
      <c r="B223" s="21">
        <f t="shared" si="24"/>
        <v>49222</v>
      </c>
      <c r="C223" s="64">
        <f t="shared" si="30"/>
        <v>2072317.4989352683</v>
      </c>
      <c r="D223" s="64">
        <f t="shared" si="25"/>
        <v>30150.993018174646</v>
      </c>
      <c r="E223" s="65">
        <f t="shared" si="26"/>
        <v>0</v>
      </c>
      <c r="F223" s="64">
        <f t="shared" si="27"/>
        <v>30150.993018174646</v>
      </c>
      <c r="G223" s="64">
        <f t="shared" si="28"/>
        <v>15299.384275805225</v>
      </c>
      <c r="H223" s="64">
        <f t="shared" si="31"/>
        <v>14851.608742369421</v>
      </c>
      <c r="I223" s="64">
        <f t="shared" si="29"/>
        <v>2057018.1146594631</v>
      </c>
      <c r="J223" s="64">
        <f>SUM($H$18:$H223)</f>
        <v>4554841.6764034424</v>
      </c>
    </row>
    <row r="224" spans="1:10">
      <c r="A224" s="22">
        <f>IF(Values_Entered,A223+1,"")</f>
        <v>207</v>
      </c>
      <c r="B224" s="21">
        <f t="shared" si="24"/>
        <v>49253</v>
      </c>
      <c r="C224" s="64">
        <f t="shared" si="30"/>
        <v>2057018.1146594631</v>
      </c>
      <c r="D224" s="64">
        <f t="shared" si="25"/>
        <v>30150.993018174646</v>
      </c>
      <c r="E224" s="65">
        <f t="shared" si="26"/>
        <v>0</v>
      </c>
      <c r="F224" s="64">
        <f t="shared" si="27"/>
        <v>30150.993018174646</v>
      </c>
      <c r="G224" s="64">
        <f t="shared" si="28"/>
        <v>15409.029863115162</v>
      </c>
      <c r="H224" s="64">
        <f t="shared" si="31"/>
        <v>14741.963155059484</v>
      </c>
      <c r="I224" s="64">
        <f t="shared" si="29"/>
        <v>2041609.0847963479</v>
      </c>
      <c r="J224" s="64">
        <f>SUM($H$18:$H224)</f>
        <v>4569583.6395585015</v>
      </c>
    </row>
    <row r="225" spans="1:10">
      <c r="A225" s="22">
        <f>IF(Values_Entered,A224+1,"")</f>
        <v>208</v>
      </c>
      <c r="B225" s="21">
        <f t="shared" si="24"/>
        <v>49283</v>
      </c>
      <c r="C225" s="64">
        <f t="shared" si="30"/>
        <v>2041609.0847963479</v>
      </c>
      <c r="D225" s="64">
        <f t="shared" si="25"/>
        <v>30150.993018174646</v>
      </c>
      <c r="E225" s="65">
        <f t="shared" si="26"/>
        <v>0</v>
      </c>
      <c r="F225" s="64">
        <f t="shared" si="27"/>
        <v>30150.993018174646</v>
      </c>
      <c r="G225" s="64">
        <f t="shared" si="28"/>
        <v>15519.461243800821</v>
      </c>
      <c r="H225" s="64">
        <f t="shared" si="31"/>
        <v>14631.531774373825</v>
      </c>
      <c r="I225" s="64">
        <f t="shared" si="29"/>
        <v>2026089.6235525471</v>
      </c>
      <c r="J225" s="64">
        <f>SUM($H$18:$H225)</f>
        <v>4584215.1713328753</v>
      </c>
    </row>
    <row r="226" spans="1:10">
      <c r="A226" s="22">
        <f>IF(Values_Entered,A225+1,"")</f>
        <v>209</v>
      </c>
      <c r="B226" s="21">
        <f t="shared" si="24"/>
        <v>49314</v>
      </c>
      <c r="C226" s="64">
        <f t="shared" si="30"/>
        <v>2026089.6235525471</v>
      </c>
      <c r="D226" s="64">
        <f t="shared" si="25"/>
        <v>30150.993018174646</v>
      </c>
      <c r="E226" s="65">
        <f t="shared" si="26"/>
        <v>0</v>
      </c>
      <c r="F226" s="64">
        <f t="shared" si="27"/>
        <v>30150.993018174646</v>
      </c>
      <c r="G226" s="64">
        <f t="shared" si="28"/>
        <v>15630.684049381392</v>
      </c>
      <c r="H226" s="64">
        <f t="shared" si="31"/>
        <v>14520.308968793253</v>
      </c>
      <c r="I226" s="64">
        <f t="shared" si="29"/>
        <v>2010458.9395031657</v>
      </c>
      <c r="J226" s="64">
        <f>SUM($H$18:$H226)</f>
        <v>4598735.4803016689</v>
      </c>
    </row>
    <row r="227" spans="1:10">
      <c r="A227" s="22">
        <f>IF(Values_Entered,A226+1,"")</f>
        <v>210</v>
      </c>
      <c r="B227" s="21">
        <f t="shared" si="24"/>
        <v>49345</v>
      </c>
      <c r="C227" s="64">
        <f t="shared" si="30"/>
        <v>2010458.9395031657</v>
      </c>
      <c r="D227" s="64">
        <f t="shared" si="25"/>
        <v>30150.993018174646</v>
      </c>
      <c r="E227" s="65">
        <f t="shared" si="26"/>
        <v>0</v>
      </c>
      <c r="F227" s="64">
        <f t="shared" si="27"/>
        <v>30150.993018174646</v>
      </c>
      <c r="G227" s="64">
        <f t="shared" si="28"/>
        <v>15742.703951735291</v>
      </c>
      <c r="H227" s="64">
        <f t="shared" si="31"/>
        <v>14408.289066439354</v>
      </c>
      <c r="I227" s="64">
        <f t="shared" si="29"/>
        <v>1994716.2355514304</v>
      </c>
      <c r="J227" s="64">
        <f>SUM($H$18:$H227)</f>
        <v>4613143.7693681084</v>
      </c>
    </row>
    <row r="228" spans="1:10">
      <c r="A228" s="22">
        <f>IF(Values_Entered,A227+1,"")</f>
        <v>211</v>
      </c>
      <c r="B228" s="21">
        <f t="shared" si="24"/>
        <v>49373</v>
      </c>
      <c r="C228" s="64">
        <f t="shared" si="30"/>
        <v>1994716.2355514304</v>
      </c>
      <c r="D228" s="64">
        <f t="shared" si="25"/>
        <v>30150.993018174646</v>
      </c>
      <c r="E228" s="65">
        <f t="shared" si="26"/>
        <v>0</v>
      </c>
      <c r="F228" s="64">
        <f t="shared" si="27"/>
        <v>30150.993018174646</v>
      </c>
      <c r="G228" s="64">
        <f t="shared" si="28"/>
        <v>15855.526663389397</v>
      </c>
      <c r="H228" s="64">
        <f t="shared" si="31"/>
        <v>14295.466354785249</v>
      </c>
      <c r="I228" s="64">
        <f t="shared" si="29"/>
        <v>1978860.7088880411</v>
      </c>
      <c r="J228" s="64">
        <f>SUM($H$18:$H228)</f>
        <v>4627439.2357228938</v>
      </c>
    </row>
    <row r="229" spans="1:10">
      <c r="A229" s="22">
        <f>IF(Values_Entered,A228+1,"")</f>
        <v>212</v>
      </c>
      <c r="B229" s="21">
        <f t="shared" si="24"/>
        <v>49404</v>
      </c>
      <c r="C229" s="64">
        <f t="shared" si="30"/>
        <v>1978860.7088880411</v>
      </c>
      <c r="D229" s="64">
        <f t="shared" si="25"/>
        <v>30150.993018174646</v>
      </c>
      <c r="E229" s="65">
        <f t="shared" si="26"/>
        <v>0</v>
      </c>
      <c r="F229" s="64">
        <f t="shared" si="27"/>
        <v>30150.993018174646</v>
      </c>
      <c r="G229" s="64">
        <f t="shared" si="28"/>
        <v>15969.157937810354</v>
      </c>
      <c r="H229" s="64">
        <f t="shared" si="31"/>
        <v>14181.835080364292</v>
      </c>
      <c r="I229" s="64">
        <f t="shared" si="29"/>
        <v>1962891.5509502308</v>
      </c>
      <c r="J229" s="64">
        <f>SUM($H$18:$H229)</f>
        <v>4641621.0708032586</v>
      </c>
    </row>
    <row r="230" spans="1:10">
      <c r="A230" s="22">
        <f>IF(Values_Entered,A229+1,"")</f>
        <v>213</v>
      </c>
      <c r="B230" s="21">
        <f t="shared" si="24"/>
        <v>49434</v>
      </c>
      <c r="C230" s="64">
        <f t="shared" si="30"/>
        <v>1962891.5509502308</v>
      </c>
      <c r="D230" s="64">
        <f t="shared" si="25"/>
        <v>30150.993018174646</v>
      </c>
      <c r="E230" s="65">
        <f t="shared" si="26"/>
        <v>0</v>
      </c>
      <c r="F230" s="64">
        <f t="shared" si="27"/>
        <v>30150.993018174646</v>
      </c>
      <c r="G230" s="64">
        <f t="shared" si="28"/>
        <v>16083.603569697994</v>
      </c>
      <c r="H230" s="64">
        <f t="shared" si="31"/>
        <v>14067.389448476652</v>
      </c>
      <c r="I230" s="64">
        <f t="shared" si="29"/>
        <v>1946807.9473805327</v>
      </c>
      <c r="J230" s="64">
        <f>SUM($H$18:$H230)</f>
        <v>4655688.4602517355</v>
      </c>
    </row>
    <row r="231" spans="1:10">
      <c r="A231" s="22">
        <f>IF(Values_Entered,A230+1,"")</f>
        <v>214</v>
      </c>
      <c r="B231" s="21">
        <f t="shared" si="24"/>
        <v>49465</v>
      </c>
      <c r="C231" s="64">
        <f t="shared" si="30"/>
        <v>1946807.9473805327</v>
      </c>
      <c r="D231" s="64">
        <f t="shared" si="25"/>
        <v>30150.993018174646</v>
      </c>
      <c r="E231" s="65">
        <f t="shared" si="26"/>
        <v>0</v>
      </c>
      <c r="F231" s="64">
        <f t="shared" si="27"/>
        <v>30150.993018174646</v>
      </c>
      <c r="G231" s="64">
        <f t="shared" si="28"/>
        <v>16198.86939528083</v>
      </c>
      <c r="H231" s="64">
        <f t="shared" si="31"/>
        <v>13952.123622893816</v>
      </c>
      <c r="I231" s="64">
        <f t="shared" si="29"/>
        <v>1930609.077985252</v>
      </c>
      <c r="J231" s="64">
        <f>SUM($H$18:$H231)</f>
        <v>4669640.5838746289</v>
      </c>
    </row>
    <row r="232" spans="1:10">
      <c r="A232" s="22">
        <f>IF(Values_Entered,A231+1,"")</f>
        <v>215</v>
      </c>
      <c r="B232" s="21">
        <f t="shared" si="24"/>
        <v>49495</v>
      </c>
      <c r="C232" s="64">
        <f t="shared" si="30"/>
        <v>1930609.077985252</v>
      </c>
      <c r="D232" s="64">
        <f t="shared" si="25"/>
        <v>30150.993018174646</v>
      </c>
      <c r="E232" s="65">
        <f t="shared" si="26"/>
        <v>0</v>
      </c>
      <c r="F232" s="64">
        <f t="shared" si="27"/>
        <v>30150.993018174646</v>
      </c>
      <c r="G232" s="64">
        <f t="shared" si="28"/>
        <v>16314.961292613674</v>
      </c>
      <c r="H232" s="64">
        <f t="shared" si="31"/>
        <v>13836.031725560972</v>
      </c>
      <c r="I232" s="64">
        <f t="shared" si="29"/>
        <v>1914294.1166926383</v>
      </c>
      <c r="J232" s="64">
        <f>SUM($H$18:$H232)</f>
        <v>4683476.6156001901</v>
      </c>
    </row>
    <row r="233" spans="1:10">
      <c r="A233" s="22">
        <f>IF(Values_Entered,A232+1,"")</f>
        <v>216</v>
      </c>
      <c r="B233" s="21">
        <f t="shared" si="24"/>
        <v>49526</v>
      </c>
      <c r="C233" s="64">
        <f t="shared" si="30"/>
        <v>1914294.1166926383</v>
      </c>
      <c r="D233" s="64">
        <f t="shared" si="25"/>
        <v>30150.993018174646</v>
      </c>
      <c r="E233" s="65">
        <f t="shared" si="26"/>
        <v>0</v>
      </c>
      <c r="F233" s="64">
        <f t="shared" si="27"/>
        <v>30150.993018174646</v>
      </c>
      <c r="G233" s="64">
        <f t="shared" si="28"/>
        <v>16431.885181877406</v>
      </c>
      <c r="H233" s="64">
        <f t="shared" si="31"/>
        <v>13719.10783629724</v>
      </c>
      <c r="I233" s="64">
        <f t="shared" si="29"/>
        <v>1897862.231510761</v>
      </c>
      <c r="J233" s="64">
        <f>SUM($H$18:$H233)</f>
        <v>4697195.7234364869</v>
      </c>
    </row>
    <row r="234" spans="1:10">
      <c r="A234" s="22">
        <f>IF(Values_Entered,A233+1,"")</f>
        <v>217</v>
      </c>
      <c r="B234" s="21">
        <f t="shared" si="24"/>
        <v>49557</v>
      </c>
      <c r="C234" s="64">
        <f t="shared" si="30"/>
        <v>1897862.231510761</v>
      </c>
      <c r="D234" s="64">
        <f t="shared" si="25"/>
        <v>30150.993018174646</v>
      </c>
      <c r="E234" s="65">
        <f t="shared" si="26"/>
        <v>0</v>
      </c>
      <c r="F234" s="64">
        <f t="shared" si="27"/>
        <v>30150.993018174646</v>
      </c>
      <c r="G234" s="64">
        <f t="shared" si="28"/>
        <v>16549.647025680861</v>
      </c>
      <c r="H234" s="64">
        <f t="shared" si="31"/>
        <v>13601.345992493785</v>
      </c>
      <c r="I234" s="64">
        <f t="shared" si="29"/>
        <v>1881312.5844850801</v>
      </c>
      <c r="J234" s="64">
        <f>SUM($H$18:$H234)</f>
        <v>4710797.0694289804</v>
      </c>
    </row>
    <row r="235" spans="1:10">
      <c r="A235" s="22">
        <f>IF(Values_Entered,A234+1,"")</f>
        <v>218</v>
      </c>
      <c r="B235" s="21">
        <f t="shared" si="24"/>
        <v>49587</v>
      </c>
      <c r="C235" s="64">
        <f t="shared" si="30"/>
        <v>1881312.5844850801</v>
      </c>
      <c r="D235" s="64">
        <f t="shared" si="25"/>
        <v>30150.993018174646</v>
      </c>
      <c r="E235" s="65">
        <f t="shared" si="26"/>
        <v>0</v>
      </c>
      <c r="F235" s="64">
        <f t="shared" si="27"/>
        <v>30150.993018174646</v>
      </c>
      <c r="G235" s="64">
        <f t="shared" si="28"/>
        <v>16668.252829364908</v>
      </c>
      <c r="H235" s="64">
        <f t="shared" si="31"/>
        <v>13482.740188809739</v>
      </c>
      <c r="I235" s="64">
        <f t="shared" si="29"/>
        <v>1864644.3316557151</v>
      </c>
      <c r="J235" s="64">
        <f>SUM($H$18:$H235)</f>
        <v>4724279.8096177904</v>
      </c>
    </row>
    <row r="236" spans="1:10">
      <c r="A236" s="22">
        <f>IF(Values_Entered,A235+1,"")</f>
        <v>219</v>
      </c>
      <c r="B236" s="21">
        <f t="shared" si="24"/>
        <v>49618</v>
      </c>
      <c r="C236" s="64">
        <f t="shared" si="30"/>
        <v>1864644.3316557151</v>
      </c>
      <c r="D236" s="64">
        <f t="shared" si="25"/>
        <v>30150.993018174646</v>
      </c>
      <c r="E236" s="65">
        <f t="shared" si="26"/>
        <v>0</v>
      </c>
      <c r="F236" s="64">
        <f t="shared" si="27"/>
        <v>30150.993018174646</v>
      </c>
      <c r="G236" s="64">
        <f t="shared" si="28"/>
        <v>16787.708641308687</v>
      </c>
      <c r="H236" s="64">
        <f t="shared" si="31"/>
        <v>13363.284376865957</v>
      </c>
      <c r="I236" s="64">
        <f t="shared" si="29"/>
        <v>1847856.6230144065</v>
      </c>
      <c r="J236" s="64">
        <f>SUM($H$18:$H236)</f>
        <v>4737643.0939946566</v>
      </c>
    </row>
    <row r="237" spans="1:10">
      <c r="A237" s="22">
        <f>IF(Values_Entered,A236+1,"")</f>
        <v>220</v>
      </c>
      <c r="B237" s="21">
        <f t="shared" si="24"/>
        <v>49648</v>
      </c>
      <c r="C237" s="64">
        <f t="shared" si="30"/>
        <v>1847856.6230144065</v>
      </c>
      <c r="D237" s="64">
        <f t="shared" si="25"/>
        <v>30150.993018174646</v>
      </c>
      <c r="E237" s="65">
        <f t="shared" si="26"/>
        <v>0</v>
      </c>
      <c r="F237" s="64">
        <f t="shared" si="27"/>
        <v>30150.993018174646</v>
      </c>
      <c r="G237" s="64">
        <f t="shared" si="28"/>
        <v>16908.020553238064</v>
      </c>
      <c r="H237" s="64">
        <f t="shared" si="31"/>
        <v>13242.97246493658</v>
      </c>
      <c r="I237" s="64">
        <f t="shared" si="29"/>
        <v>1830948.6024611685</v>
      </c>
      <c r="J237" s="64">
        <f>SUM($H$18:$H237)</f>
        <v>4750886.0664595934</v>
      </c>
    </row>
    <row r="238" spans="1:10">
      <c r="A238" s="22">
        <f>IF(Values_Entered,A237+1,"")</f>
        <v>221</v>
      </c>
      <c r="B238" s="21">
        <f t="shared" si="24"/>
        <v>49679</v>
      </c>
      <c r="C238" s="64">
        <f t="shared" si="30"/>
        <v>1830948.6024611685</v>
      </c>
      <c r="D238" s="64">
        <f t="shared" si="25"/>
        <v>30150.993018174646</v>
      </c>
      <c r="E238" s="65">
        <f t="shared" si="26"/>
        <v>0</v>
      </c>
      <c r="F238" s="64">
        <f t="shared" si="27"/>
        <v>30150.993018174646</v>
      </c>
      <c r="G238" s="64">
        <f t="shared" si="28"/>
        <v>17029.194700536274</v>
      </c>
      <c r="H238" s="64">
        <f t="shared" si="31"/>
        <v>13121.798317638373</v>
      </c>
      <c r="I238" s="64">
        <f t="shared" si="29"/>
        <v>1813919.4077606322</v>
      </c>
      <c r="J238" s="64">
        <f>SUM($H$18:$H238)</f>
        <v>4764007.8647772316</v>
      </c>
    </row>
    <row r="239" spans="1:10">
      <c r="A239" s="22">
        <f>IF(Values_Entered,A238+1,"")</f>
        <v>222</v>
      </c>
      <c r="B239" s="21">
        <f t="shared" si="24"/>
        <v>49710</v>
      </c>
      <c r="C239" s="64">
        <f t="shared" si="30"/>
        <v>1813919.4077606322</v>
      </c>
      <c r="D239" s="64">
        <f t="shared" si="25"/>
        <v>30150.993018174646</v>
      </c>
      <c r="E239" s="65">
        <f t="shared" si="26"/>
        <v>0</v>
      </c>
      <c r="F239" s="64">
        <f t="shared" si="27"/>
        <v>30150.993018174646</v>
      </c>
      <c r="G239" s="64">
        <f t="shared" si="28"/>
        <v>17151.23726255678</v>
      </c>
      <c r="H239" s="64">
        <f t="shared" si="31"/>
        <v>12999.755755617864</v>
      </c>
      <c r="I239" s="64">
        <f t="shared" si="29"/>
        <v>1796768.1704980754</v>
      </c>
      <c r="J239" s="64">
        <f>SUM($H$18:$H239)</f>
        <v>4777007.6205328498</v>
      </c>
    </row>
    <row r="240" spans="1:10">
      <c r="A240" s="22">
        <f>IF(Values_Entered,A239+1,"")</f>
        <v>223</v>
      </c>
      <c r="B240" s="21">
        <f t="shared" si="24"/>
        <v>49739</v>
      </c>
      <c r="C240" s="64">
        <f t="shared" si="30"/>
        <v>1796768.1704980754</v>
      </c>
      <c r="D240" s="64">
        <f t="shared" si="25"/>
        <v>30150.993018174646</v>
      </c>
      <c r="E240" s="65">
        <f t="shared" si="26"/>
        <v>0</v>
      </c>
      <c r="F240" s="64">
        <f t="shared" si="27"/>
        <v>30150.993018174646</v>
      </c>
      <c r="G240" s="64">
        <f t="shared" si="28"/>
        <v>17274.154462938437</v>
      </c>
      <c r="H240" s="64">
        <f t="shared" si="31"/>
        <v>12876.838555236207</v>
      </c>
      <c r="I240" s="64">
        <f t="shared" si="29"/>
        <v>1779494.016035137</v>
      </c>
      <c r="J240" s="64">
        <f>SUM($H$18:$H240)</f>
        <v>4789884.4590880862</v>
      </c>
    </row>
    <row r="241" spans="1:10">
      <c r="A241" s="22">
        <f>IF(Values_Entered,A240+1,"")</f>
        <v>224</v>
      </c>
      <c r="B241" s="21">
        <f t="shared" si="24"/>
        <v>49770</v>
      </c>
      <c r="C241" s="64">
        <f t="shared" si="30"/>
        <v>1779494.016035137</v>
      </c>
      <c r="D241" s="64">
        <f t="shared" si="25"/>
        <v>30150.993018174646</v>
      </c>
      <c r="E241" s="65">
        <f t="shared" si="26"/>
        <v>0</v>
      </c>
      <c r="F241" s="64">
        <f t="shared" si="27"/>
        <v>30150.993018174646</v>
      </c>
      <c r="G241" s="64">
        <f t="shared" si="28"/>
        <v>17397.952569922832</v>
      </c>
      <c r="H241" s="64">
        <f t="shared" si="31"/>
        <v>12753.040448251813</v>
      </c>
      <c r="I241" s="64">
        <f t="shared" si="29"/>
        <v>1762096.0634652141</v>
      </c>
      <c r="J241" s="64">
        <f>SUM($H$18:$H241)</f>
        <v>4802637.4995363383</v>
      </c>
    </row>
    <row r="242" spans="1:10">
      <c r="A242" s="22">
        <f>IF(Values_Entered,A241+1,"")</f>
        <v>225</v>
      </c>
      <c r="B242" s="21">
        <f t="shared" si="24"/>
        <v>49800</v>
      </c>
      <c r="C242" s="64">
        <f t="shared" si="30"/>
        <v>1762096.0634652141</v>
      </c>
      <c r="D242" s="64">
        <f t="shared" si="25"/>
        <v>30150.993018174646</v>
      </c>
      <c r="E242" s="65">
        <f t="shared" si="26"/>
        <v>0</v>
      </c>
      <c r="F242" s="64">
        <f t="shared" si="27"/>
        <v>30150.993018174646</v>
      </c>
      <c r="G242" s="64">
        <f t="shared" si="28"/>
        <v>17522.637896673943</v>
      </c>
      <c r="H242" s="64">
        <f t="shared" si="31"/>
        <v>12628.355121500701</v>
      </c>
      <c r="I242" s="64">
        <f t="shared" si="29"/>
        <v>1744573.4255685401</v>
      </c>
      <c r="J242" s="64">
        <f>SUM($H$18:$H242)</f>
        <v>4815265.8546578391</v>
      </c>
    </row>
    <row r="243" spans="1:10">
      <c r="A243" s="22">
        <f>IF(Values_Entered,A242+1,"")</f>
        <v>226</v>
      </c>
      <c r="B243" s="21">
        <f t="shared" si="24"/>
        <v>49831</v>
      </c>
      <c r="C243" s="64">
        <f t="shared" si="30"/>
        <v>1744573.4255685401</v>
      </c>
      <c r="D243" s="64">
        <f t="shared" si="25"/>
        <v>30150.993018174646</v>
      </c>
      <c r="E243" s="65">
        <f t="shared" si="26"/>
        <v>0</v>
      </c>
      <c r="F243" s="64">
        <f t="shared" si="27"/>
        <v>30150.993018174646</v>
      </c>
      <c r="G243" s="64">
        <f t="shared" si="28"/>
        <v>17648.216801600109</v>
      </c>
      <c r="H243" s="64">
        <f t="shared" si="31"/>
        <v>12502.776216574537</v>
      </c>
      <c r="I243" s="64">
        <f t="shared" si="29"/>
        <v>1726925.20876694</v>
      </c>
      <c r="J243" s="64">
        <f>SUM($H$18:$H243)</f>
        <v>4827768.630874414</v>
      </c>
    </row>
    <row r="244" spans="1:10">
      <c r="A244" s="22">
        <f>IF(Values_Entered,A243+1,"")</f>
        <v>227</v>
      </c>
      <c r="B244" s="21">
        <f t="shared" si="24"/>
        <v>49861</v>
      </c>
      <c r="C244" s="64">
        <f t="shared" si="30"/>
        <v>1726925.20876694</v>
      </c>
      <c r="D244" s="64">
        <f t="shared" si="25"/>
        <v>30150.993018174646</v>
      </c>
      <c r="E244" s="65">
        <f t="shared" si="26"/>
        <v>0</v>
      </c>
      <c r="F244" s="64">
        <f t="shared" si="27"/>
        <v>30150.993018174646</v>
      </c>
      <c r="G244" s="64">
        <f t="shared" si="28"/>
        <v>17774.695688678243</v>
      </c>
      <c r="H244" s="64">
        <f t="shared" si="31"/>
        <v>12376.297329496403</v>
      </c>
      <c r="I244" s="64">
        <f t="shared" si="29"/>
        <v>1709150.5130782619</v>
      </c>
      <c r="J244" s="64">
        <f>SUM($H$18:$H244)</f>
        <v>4840144.9282039106</v>
      </c>
    </row>
    <row r="245" spans="1:10">
      <c r="A245" s="22">
        <f>IF(Values_Entered,A244+1,"")</f>
        <v>228</v>
      </c>
      <c r="B245" s="21">
        <f t="shared" si="24"/>
        <v>49892</v>
      </c>
      <c r="C245" s="64">
        <f t="shared" si="30"/>
        <v>1709150.5130782619</v>
      </c>
      <c r="D245" s="64">
        <f t="shared" si="25"/>
        <v>30150.993018174646</v>
      </c>
      <c r="E245" s="65">
        <f t="shared" si="26"/>
        <v>0</v>
      </c>
      <c r="F245" s="64">
        <f t="shared" si="27"/>
        <v>30150.993018174646</v>
      </c>
      <c r="G245" s="64">
        <f t="shared" si="28"/>
        <v>17902.081007780434</v>
      </c>
      <c r="H245" s="64">
        <f t="shared" si="31"/>
        <v>12248.91201039421</v>
      </c>
      <c r="I245" s="64">
        <f t="shared" si="29"/>
        <v>1691248.4320704814</v>
      </c>
      <c r="J245" s="64">
        <f>SUM($H$18:$H245)</f>
        <v>4852393.8402143046</v>
      </c>
    </row>
    <row r="246" spans="1:10">
      <c r="A246" s="22">
        <f>IF(Values_Entered,A245+1,"")</f>
        <v>229</v>
      </c>
      <c r="B246" s="21">
        <f t="shared" si="24"/>
        <v>49923</v>
      </c>
      <c r="C246" s="64">
        <f t="shared" si="30"/>
        <v>1691248.4320704814</v>
      </c>
      <c r="D246" s="64">
        <f t="shared" si="25"/>
        <v>30150.993018174646</v>
      </c>
      <c r="E246" s="65">
        <f t="shared" si="26"/>
        <v>0</v>
      </c>
      <c r="F246" s="64">
        <f t="shared" si="27"/>
        <v>30150.993018174646</v>
      </c>
      <c r="G246" s="64">
        <f t="shared" si="28"/>
        <v>18030.379255002867</v>
      </c>
      <c r="H246" s="64">
        <f t="shared" si="31"/>
        <v>12120.613763171781</v>
      </c>
      <c r="I246" s="64">
        <f t="shared" si="29"/>
        <v>1673218.0528154785</v>
      </c>
      <c r="J246" s="64">
        <f>SUM($H$18:$H246)</f>
        <v>4864514.4539774768</v>
      </c>
    </row>
    <row r="247" spans="1:10">
      <c r="A247" s="22">
        <f>IF(Values_Entered,A246+1,"")</f>
        <v>230</v>
      </c>
      <c r="B247" s="21">
        <f t="shared" si="24"/>
        <v>49953</v>
      </c>
      <c r="C247" s="64">
        <f t="shared" si="30"/>
        <v>1673218.0528154785</v>
      </c>
      <c r="D247" s="64">
        <f t="shared" si="25"/>
        <v>30150.993018174646</v>
      </c>
      <c r="E247" s="65">
        <f t="shared" si="26"/>
        <v>0</v>
      </c>
      <c r="F247" s="64">
        <f t="shared" si="27"/>
        <v>30150.993018174646</v>
      </c>
      <c r="G247" s="64">
        <f t="shared" si="28"/>
        <v>18159.596972997053</v>
      </c>
      <c r="H247" s="64">
        <f t="shared" si="31"/>
        <v>11991.396045177595</v>
      </c>
      <c r="I247" s="64">
        <f t="shared" si="29"/>
        <v>1655058.4558424815</v>
      </c>
      <c r="J247" s="64">
        <f>SUM($H$18:$H247)</f>
        <v>4876505.850022654</v>
      </c>
    </row>
    <row r="248" spans="1:10">
      <c r="A248" s="22">
        <f>IF(Values_Entered,A247+1,"")</f>
        <v>231</v>
      </c>
      <c r="B248" s="21">
        <f t="shared" si="24"/>
        <v>49984</v>
      </c>
      <c r="C248" s="64">
        <f t="shared" si="30"/>
        <v>1655058.4558424815</v>
      </c>
      <c r="D248" s="64">
        <f t="shared" si="25"/>
        <v>30150.993018174646</v>
      </c>
      <c r="E248" s="65">
        <f t="shared" si="26"/>
        <v>0</v>
      </c>
      <c r="F248" s="64">
        <f t="shared" si="27"/>
        <v>30150.993018174646</v>
      </c>
      <c r="G248" s="64">
        <f t="shared" si="28"/>
        <v>18289.740751303529</v>
      </c>
      <c r="H248" s="64">
        <f t="shared" si="31"/>
        <v>11861.252266871117</v>
      </c>
      <c r="I248" s="64">
        <f t="shared" si="29"/>
        <v>1636768.715091178</v>
      </c>
      <c r="J248" s="64">
        <f>SUM($H$18:$H248)</f>
        <v>4888367.1022895249</v>
      </c>
    </row>
    <row r="249" spans="1:10">
      <c r="A249" s="22">
        <f>IF(Values_Entered,A248+1,"")</f>
        <v>232</v>
      </c>
      <c r="B249" s="21">
        <f t="shared" si="24"/>
        <v>50014</v>
      </c>
      <c r="C249" s="64">
        <f t="shared" si="30"/>
        <v>1636768.715091178</v>
      </c>
      <c r="D249" s="64">
        <f t="shared" si="25"/>
        <v>30150.993018174646</v>
      </c>
      <c r="E249" s="65">
        <f t="shared" si="26"/>
        <v>0</v>
      </c>
      <c r="F249" s="64">
        <f t="shared" si="27"/>
        <v>30150.993018174646</v>
      </c>
      <c r="G249" s="64">
        <f t="shared" si="28"/>
        <v>18420.817226687868</v>
      </c>
      <c r="H249" s="64">
        <f t="shared" si="31"/>
        <v>11730.175791486776</v>
      </c>
      <c r="I249" s="64">
        <f t="shared" si="29"/>
        <v>1618347.89786449</v>
      </c>
      <c r="J249" s="64">
        <f>SUM($H$18:$H249)</f>
        <v>4900097.278081012</v>
      </c>
    </row>
    <row r="250" spans="1:10">
      <c r="A250" s="22">
        <f>IF(Values_Entered,A249+1,"")</f>
        <v>233</v>
      </c>
      <c r="B250" s="21">
        <f t="shared" si="24"/>
        <v>50045</v>
      </c>
      <c r="C250" s="64">
        <f t="shared" si="30"/>
        <v>1618347.89786449</v>
      </c>
      <c r="D250" s="64">
        <f t="shared" si="25"/>
        <v>30150.993018174646</v>
      </c>
      <c r="E250" s="65">
        <f t="shared" si="26"/>
        <v>0</v>
      </c>
      <c r="F250" s="64">
        <f t="shared" si="27"/>
        <v>30150.993018174646</v>
      </c>
      <c r="G250" s="64">
        <f t="shared" si="28"/>
        <v>18552.833083479134</v>
      </c>
      <c r="H250" s="64">
        <f t="shared" si="31"/>
        <v>11598.159934695512</v>
      </c>
      <c r="I250" s="64">
        <f t="shared" si="29"/>
        <v>1599795.0647810108</v>
      </c>
      <c r="J250" s="64">
        <f>SUM($H$18:$H250)</f>
        <v>4911695.4380157078</v>
      </c>
    </row>
    <row r="251" spans="1:10">
      <c r="A251" s="22">
        <f>IF(Values_Entered,A250+1,"")</f>
        <v>234</v>
      </c>
      <c r="B251" s="21">
        <f t="shared" si="24"/>
        <v>50076</v>
      </c>
      <c r="C251" s="64">
        <f t="shared" si="30"/>
        <v>1599795.0647810108</v>
      </c>
      <c r="D251" s="64">
        <f t="shared" si="25"/>
        <v>30150.993018174646</v>
      </c>
      <c r="E251" s="65">
        <f t="shared" si="26"/>
        <v>0</v>
      </c>
      <c r="F251" s="64">
        <f t="shared" si="27"/>
        <v>30150.993018174646</v>
      </c>
      <c r="G251" s="64">
        <f t="shared" si="28"/>
        <v>18685.795053910733</v>
      </c>
      <c r="H251" s="64">
        <f t="shared" si="31"/>
        <v>11465.197964263911</v>
      </c>
      <c r="I251" s="64">
        <f t="shared" si="29"/>
        <v>1581109.2697271002</v>
      </c>
      <c r="J251" s="64">
        <f>SUM($H$18:$H251)</f>
        <v>4923160.6359799718</v>
      </c>
    </row>
    <row r="252" spans="1:10">
      <c r="A252" s="22">
        <f>IF(Values_Entered,A251+1,"")</f>
        <v>235</v>
      </c>
      <c r="B252" s="21">
        <f t="shared" si="24"/>
        <v>50104</v>
      </c>
      <c r="C252" s="64">
        <f t="shared" si="30"/>
        <v>1581109.2697271002</v>
      </c>
      <c r="D252" s="64">
        <f t="shared" si="25"/>
        <v>30150.993018174646</v>
      </c>
      <c r="E252" s="65">
        <f t="shared" si="26"/>
        <v>0</v>
      </c>
      <c r="F252" s="64">
        <f t="shared" si="27"/>
        <v>30150.993018174646</v>
      </c>
      <c r="G252" s="64">
        <f t="shared" si="28"/>
        <v>18819.709918463763</v>
      </c>
      <c r="H252" s="64">
        <f t="shared" si="31"/>
        <v>11331.283099710883</v>
      </c>
      <c r="I252" s="64">
        <f t="shared" si="29"/>
        <v>1562289.5598086363</v>
      </c>
      <c r="J252" s="64">
        <f>SUM($H$18:$H252)</f>
        <v>4934491.9190796828</v>
      </c>
    </row>
    <row r="253" spans="1:10">
      <c r="A253" s="22">
        <f>IF(Values_Entered,A252+1,"")</f>
        <v>236</v>
      </c>
      <c r="B253" s="21">
        <f t="shared" si="24"/>
        <v>50135</v>
      </c>
      <c r="C253" s="64">
        <f t="shared" si="30"/>
        <v>1562289.5598086363</v>
      </c>
      <c r="D253" s="64">
        <f t="shared" si="25"/>
        <v>30150.993018174646</v>
      </c>
      <c r="E253" s="65">
        <f t="shared" si="26"/>
        <v>0</v>
      </c>
      <c r="F253" s="64">
        <f t="shared" si="27"/>
        <v>30150.993018174646</v>
      </c>
      <c r="G253" s="64">
        <f t="shared" si="28"/>
        <v>18954.584506212756</v>
      </c>
      <c r="H253" s="64">
        <f t="shared" si="31"/>
        <v>11196.408511961892</v>
      </c>
      <c r="I253" s="64">
        <f t="shared" si="29"/>
        <v>1543334.9753024236</v>
      </c>
      <c r="J253" s="64">
        <f>SUM($H$18:$H253)</f>
        <v>4945688.3275916446</v>
      </c>
    </row>
    <row r="254" spans="1:10">
      <c r="A254" s="22">
        <f>IF(Values_Entered,A253+1,"")</f>
        <v>237</v>
      </c>
      <c r="B254" s="21">
        <f t="shared" si="24"/>
        <v>50165</v>
      </c>
      <c r="C254" s="64">
        <f t="shared" si="30"/>
        <v>1543334.9753024236</v>
      </c>
      <c r="D254" s="64">
        <f t="shared" si="25"/>
        <v>30150.993018174646</v>
      </c>
      <c r="E254" s="65">
        <f t="shared" si="26"/>
        <v>0</v>
      </c>
      <c r="F254" s="64">
        <f t="shared" si="27"/>
        <v>30150.993018174646</v>
      </c>
      <c r="G254" s="64">
        <f t="shared" si="28"/>
        <v>19090.425695173944</v>
      </c>
      <c r="H254" s="64">
        <f t="shared" si="31"/>
        <v>11060.567323000701</v>
      </c>
      <c r="I254" s="64">
        <f t="shared" si="29"/>
        <v>1524244.5496072497</v>
      </c>
      <c r="J254" s="64">
        <f>SUM($H$18:$H254)</f>
        <v>4956748.8949146457</v>
      </c>
    </row>
    <row r="255" spans="1:10">
      <c r="A255" s="22">
        <f>IF(Values_Entered,A254+1,"")</f>
        <v>238</v>
      </c>
      <c r="B255" s="21">
        <f t="shared" si="24"/>
        <v>50196</v>
      </c>
      <c r="C255" s="64">
        <f t="shared" si="30"/>
        <v>1524244.5496072497</v>
      </c>
      <c r="D255" s="64">
        <f t="shared" si="25"/>
        <v>30150.993018174646</v>
      </c>
      <c r="E255" s="65">
        <f t="shared" si="26"/>
        <v>0</v>
      </c>
      <c r="F255" s="64">
        <f t="shared" si="27"/>
        <v>30150.993018174646</v>
      </c>
      <c r="G255" s="64">
        <f t="shared" si="28"/>
        <v>19227.240412656021</v>
      </c>
      <c r="H255" s="64">
        <f t="shared" si="31"/>
        <v>10923.752605518623</v>
      </c>
      <c r="I255" s="64">
        <f t="shared" si="29"/>
        <v>1505017.3091945937</v>
      </c>
      <c r="J255" s="64">
        <f>SUM($H$18:$H255)</f>
        <v>4967672.647520164</v>
      </c>
    </row>
    <row r="256" spans="1:10">
      <c r="A256" s="22">
        <f>IF(Values_Entered,A255+1,"")</f>
        <v>239</v>
      </c>
      <c r="B256" s="21">
        <f t="shared" si="24"/>
        <v>50226</v>
      </c>
      <c r="C256" s="64">
        <f t="shared" si="30"/>
        <v>1505017.3091945937</v>
      </c>
      <c r="D256" s="64">
        <f t="shared" si="25"/>
        <v>30150.993018174646</v>
      </c>
      <c r="E256" s="65">
        <f t="shared" si="26"/>
        <v>0</v>
      </c>
      <c r="F256" s="64">
        <f t="shared" si="27"/>
        <v>30150.993018174646</v>
      </c>
      <c r="G256" s="64">
        <f t="shared" si="28"/>
        <v>19365.035635613393</v>
      </c>
      <c r="H256" s="64">
        <f t="shared" si="31"/>
        <v>10785.957382561253</v>
      </c>
      <c r="I256" s="64">
        <f t="shared" si="29"/>
        <v>1485652.2735589803</v>
      </c>
      <c r="J256" s="64">
        <f>SUM($H$18:$H256)</f>
        <v>4978458.6049027257</v>
      </c>
    </row>
    <row r="257" spans="1:10">
      <c r="A257" s="22">
        <f>IF(Values_Entered,A256+1,"")</f>
        <v>240</v>
      </c>
      <c r="B257" s="21">
        <f t="shared" si="24"/>
        <v>50257</v>
      </c>
      <c r="C257" s="64">
        <f t="shared" si="30"/>
        <v>1485652.2735589803</v>
      </c>
      <c r="D257" s="64">
        <f t="shared" si="25"/>
        <v>30150.993018174646</v>
      </c>
      <c r="E257" s="65">
        <f t="shared" si="26"/>
        <v>0</v>
      </c>
      <c r="F257" s="64">
        <f t="shared" si="27"/>
        <v>30150.993018174646</v>
      </c>
      <c r="G257" s="64">
        <f t="shared" si="28"/>
        <v>19503.818391001954</v>
      </c>
      <c r="H257" s="64">
        <f t="shared" si="31"/>
        <v>10647.174627172692</v>
      </c>
      <c r="I257" s="64">
        <f t="shared" si="29"/>
        <v>1466148.4551679783</v>
      </c>
      <c r="J257" s="64">
        <f>SUM($H$18:$H257)</f>
        <v>4989105.7795298984</v>
      </c>
    </row>
    <row r="258" spans="1:10">
      <c r="A258" s="22">
        <f>IF(Values_Entered,A257+1,"")</f>
        <v>241</v>
      </c>
      <c r="B258" s="21">
        <f t="shared" si="24"/>
        <v>50288</v>
      </c>
      <c r="C258" s="64">
        <f t="shared" si="30"/>
        <v>1466148.4551679783</v>
      </c>
      <c r="D258" s="64">
        <f t="shared" si="25"/>
        <v>30150.993018174646</v>
      </c>
      <c r="E258" s="65">
        <f t="shared" si="26"/>
        <v>0</v>
      </c>
      <c r="F258" s="64">
        <f t="shared" si="27"/>
        <v>30150.993018174646</v>
      </c>
      <c r="G258" s="64">
        <f t="shared" si="28"/>
        <v>19643.595756137467</v>
      </c>
      <c r="H258" s="64">
        <f t="shared" si="31"/>
        <v>10507.397262037177</v>
      </c>
      <c r="I258" s="64">
        <f t="shared" si="29"/>
        <v>1446504.8594118408</v>
      </c>
      <c r="J258" s="64">
        <f>SUM($H$18:$H258)</f>
        <v>4999613.1767919352</v>
      </c>
    </row>
    <row r="259" spans="1:10">
      <c r="A259" s="22">
        <f>IF(Values_Entered,A258+1,"")</f>
        <v>242</v>
      </c>
      <c r="B259" s="21">
        <f t="shared" si="24"/>
        <v>50318</v>
      </c>
      <c r="C259" s="64">
        <f t="shared" si="30"/>
        <v>1446504.8594118408</v>
      </c>
      <c r="D259" s="64">
        <f t="shared" si="25"/>
        <v>30150.993018174646</v>
      </c>
      <c r="E259" s="65">
        <f t="shared" si="26"/>
        <v>0</v>
      </c>
      <c r="F259" s="64">
        <f t="shared" si="27"/>
        <v>30150.993018174646</v>
      </c>
      <c r="G259" s="64">
        <f t="shared" si="28"/>
        <v>19784.374859056457</v>
      </c>
      <c r="H259" s="64">
        <f t="shared" si="31"/>
        <v>10366.61815911819</v>
      </c>
      <c r="I259" s="64">
        <f t="shared" si="29"/>
        <v>1426720.4845527844</v>
      </c>
      <c r="J259" s="64">
        <f>SUM($H$18:$H259)</f>
        <v>5009979.7949510533</v>
      </c>
    </row>
    <row r="260" spans="1:10">
      <c r="A260" s="22">
        <f>IF(Values_Entered,A259+1,"")</f>
        <v>243</v>
      </c>
      <c r="B260" s="21">
        <f t="shared" si="24"/>
        <v>50349</v>
      </c>
      <c r="C260" s="64">
        <f t="shared" si="30"/>
        <v>1426720.4845527844</v>
      </c>
      <c r="D260" s="64">
        <f t="shared" si="25"/>
        <v>30150.993018174646</v>
      </c>
      <c r="E260" s="65">
        <f t="shared" si="26"/>
        <v>0</v>
      </c>
      <c r="F260" s="64">
        <f t="shared" si="27"/>
        <v>30150.993018174646</v>
      </c>
      <c r="G260" s="64">
        <f t="shared" si="28"/>
        <v>19926.162878879692</v>
      </c>
      <c r="H260" s="64">
        <f t="shared" si="31"/>
        <v>10224.830139294954</v>
      </c>
      <c r="I260" s="64">
        <f t="shared" si="29"/>
        <v>1406794.3216739048</v>
      </c>
      <c r="J260" s="64">
        <f>SUM($H$18:$H260)</f>
        <v>5020204.6250903485</v>
      </c>
    </row>
    <row r="261" spans="1:10">
      <c r="A261" s="22">
        <f>IF(Values_Entered,A260+1,"")</f>
        <v>244</v>
      </c>
      <c r="B261" s="21">
        <f t="shared" si="24"/>
        <v>50379</v>
      </c>
      <c r="C261" s="64">
        <f t="shared" si="30"/>
        <v>1406794.3216739048</v>
      </c>
      <c r="D261" s="64">
        <f t="shared" si="25"/>
        <v>30150.993018174646</v>
      </c>
      <c r="E261" s="65">
        <f t="shared" si="26"/>
        <v>0</v>
      </c>
      <c r="F261" s="64">
        <f t="shared" si="27"/>
        <v>30150.993018174646</v>
      </c>
      <c r="G261" s="64">
        <f t="shared" si="28"/>
        <v>20068.967046178332</v>
      </c>
      <c r="H261" s="64">
        <f t="shared" si="31"/>
        <v>10082.025971996316</v>
      </c>
      <c r="I261" s="64">
        <f t="shared" si="29"/>
        <v>1386725.3546277264</v>
      </c>
      <c r="J261" s="64">
        <f>SUM($H$18:$H261)</f>
        <v>5030286.6510623451</v>
      </c>
    </row>
    <row r="262" spans="1:10">
      <c r="A262" s="22">
        <f>IF(Values_Entered,A261+1,"")</f>
        <v>245</v>
      </c>
      <c r="B262" s="21">
        <f t="shared" si="24"/>
        <v>50410</v>
      </c>
      <c r="C262" s="64">
        <f t="shared" si="30"/>
        <v>1386725.3546277264</v>
      </c>
      <c r="D262" s="64">
        <f t="shared" si="25"/>
        <v>30150.993018174646</v>
      </c>
      <c r="E262" s="65">
        <f t="shared" si="26"/>
        <v>0</v>
      </c>
      <c r="F262" s="64">
        <f t="shared" si="27"/>
        <v>30150.993018174646</v>
      </c>
      <c r="G262" s="64">
        <f t="shared" si="28"/>
        <v>20212.794643342608</v>
      </c>
      <c r="H262" s="64">
        <f t="shared" si="31"/>
        <v>9938.1983748320381</v>
      </c>
      <c r="I262" s="64">
        <f t="shared" si="29"/>
        <v>1366512.5599843839</v>
      </c>
      <c r="J262" s="64">
        <f>SUM($H$18:$H262)</f>
        <v>5040224.8494371772</v>
      </c>
    </row>
    <row r="263" spans="1:10">
      <c r="A263" s="22">
        <f>IF(Values_Entered,A262+1,"")</f>
        <v>246</v>
      </c>
      <c r="B263" s="21">
        <f t="shared" si="24"/>
        <v>50441</v>
      </c>
      <c r="C263" s="64">
        <f t="shared" si="30"/>
        <v>1366512.5599843839</v>
      </c>
      <c r="D263" s="64">
        <f t="shared" si="25"/>
        <v>30150.993018174646</v>
      </c>
      <c r="E263" s="65">
        <f t="shared" si="26"/>
        <v>0</v>
      </c>
      <c r="F263" s="64">
        <f t="shared" si="27"/>
        <v>30150.993018174646</v>
      </c>
      <c r="G263" s="64">
        <f t="shared" si="28"/>
        <v>20357.65300495323</v>
      </c>
      <c r="H263" s="64">
        <f t="shared" si="31"/>
        <v>9793.3400132214174</v>
      </c>
      <c r="I263" s="64">
        <f t="shared" si="29"/>
        <v>1346154.9069794307</v>
      </c>
      <c r="J263" s="64">
        <f>SUM($H$18:$H263)</f>
        <v>5050018.189450399</v>
      </c>
    </row>
    <row r="264" spans="1:10">
      <c r="A264" s="22">
        <f>IF(Values_Entered,A263+1,"")</f>
        <v>247</v>
      </c>
      <c r="B264" s="21">
        <f t="shared" si="24"/>
        <v>50469</v>
      </c>
      <c r="C264" s="64">
        <f t="shared" si="30"/>
        <v>1346154.9069794307</v>
      </c>
      <c r="D264" s="64">
        <f t="shared" si="25"/>
        <v>30150.993018174646</v>
      </c>
      <c r="E264" s="65">
        <f t="shared" si="26"/>
        <v>0</v>
      </c>
      <c r="F264" s="64">
        <f t="shared" si="27"/>
        <v>30150.993018174646</v>
      </c>
      <c r="G264" s="64">
        <f t="shared" si="28"/>
        <v>20503.549518155392</v>
      </c>
      <c r="H264" s="64">
        <f t="shared" si="31"/>
        <v>9647.4435000192516</v>
      </c>
      <c r="I264" s="64">
        <f t="shared" si="29"/>
        <v>1325651.3574612753</v>
      </c>
      <c r="J264" s="64">
        <f>SUM($H$18:$H264)</f>
        <v>5059665.6329504186</v>
      </c>
    </row>
    <row r="265" spans="1:10">
      <c r="A265" s="22">
        <f>IF(Values_Entered,A264+1,"")</f>
        <v>248</v>
      </c>
      <c r="B265" s="21">
        <f t="shared" si="24"/>
        <v>50500</v>
      </c>
      <c r="C265" s="64">
        <f t="shared" si="30"/>
        <v>1325651.3574612753</v>
      </c>
      <c r="D265" s="64">
        <f t="shared" si="25"/>
        <v>30150.993018174646</v>
      </c>
      <c r="E265" s="65">
        <f t="shared" si="26"/>
        <v>0</v>
      </c>
      <c r="F265" s="64">
        <f t="shared" si="27"/>
        <v>30150.993018174646</v>
      </c>
      <c r="G265" s="64">
        <f t="shared" si="28"/>
        <v>20650.491623035508</v>
      </c>
      <c r="H265" s="64">
        <f t="shared" si="31"/>
        <v>9500.5013951391393</v>
      </c>
      <c r="I265" s="64">
        <f t="shared" si="29"/>
        <v>1305000.8658382399</v>
      </c>
      <c r="J265" s="64">
        <f>SUM($H$18:$H265)</f>
        <v>5069166.1343455575</v>
      </c>
    </row>
    <row r="266" spans="1:10">
      <c r="A266" s="22">
        <f>IF(Values_Entered,A265+1,"")</f>
        <v>249</v>
      </c>
      <c r="B266" s="21">
        <f t="shared" si="24"/>
        <v>50530</v>
      </c>
      <c r="C266" s="64">
        <f t="shared" si="30"/>
        <v>1305000.8658382399</v>
      </c>
      <c r="D266" s="64">
        <f t="shared" si="25"/>
        <v>30150.993018174646</v>
      </c>
      <c r="E266" s="65">
        <f t="shared" si="26"/>
        <v>0</v>
      </c>
      <c r="F266" s="64">
        <f t="shared" si="27"/>
        <v>30150.993018174646</v>
      </c>
      <c r="G266" s="64">
        <f t="shared" si="28"/>
        <v>20798.486813000593</v>
      </c>
      <c r="H266" s="64">
        <f t="shared" si="31"/>
        <v>9352.5062051740515</v>
      </c>
      <c r="I266" s="64">
        <f t="shared" si="29"/>
        <v>1284202.3790252393</v>
      </c>
      <c r="J266" s="64">
        <f>SUM($H$18:$H266)</f>
        <v>5078518.6405507317</v>
      </c>
    </row>
    <row r="267" spans="1:10">
      <c r="A267" s="22">
        <f>IF(Values_Entered,A266+1,"")</f>
        <v>250</v>
      </c>
      <c r="B267" s="21">
        <f t="shared" si="24"/>
        <v>50561</v>
      </c>
      <c r="C267" s="64">
        <f t="shared" si="30"/>
        <v>1284202.3790252393</v>
      </c>
      <c r="D267" s="64">
        <f t="shared" si="25"/>
        <v>30150.993018174646</v>
      </c>
      <c r="E267" s="65">
        <f t="shared" si="26"/>
        <v>0</v>
      </c>
      <c r="F267" s="64">
        <f t="shared" si="27"/>
        <v>30150.993018174646</v>
      </c>
      <c r="G267" s="64">
        <f t="shared" si="28"/>
        <v>20947.542635160433</v>
      </c>
      <c r="H267" s="64">
        <f t="shared" si="31"/>
        <v>9203.4503830142148</v>
      </c>
      <c r="I267" s="64">
        <f t="shared" si="29"/>
        <v>1263254.8363900788</v>
      </c>
      <c r="J267" s="64">
        <f>SUM($H$18:$H267)</f>
        <v>5087722.0909337457</v>
      </c>
    </row>
    <row r="268" spans="1:10">
      <c r="A268" s="22">
        <f>IF(Values_Entered,A267+1,"")</f>
        <v>251</v>
      </c>
      <c r="B268" s="21">
        <f t="shared" si="24"/>
        <v>50591</v>
      </c>
      <c r="C268" s="64">
        <f t="shared" si="30"/>
        <v>1263254.8363900788</v>
      </c>
      <c r="D268" s="64">
        <f t="shared" si="25"/>
        <v>30150.993018174646</v>
      </c>
      <c r="E268" s="65">
        <f t="shared" si="26"/>
        <v>0</v>
      </c>
      <c r="F268" s="64">
        <f t="shared" si="27"/>
        <v>30150.993018174646</v>
      </c>
      <c r="G268" s="64">
        <f t="shared" si="28"/>
        <v>21097.666690712416</v>
      </c>
      <c r="H268" s="64">
        <f t="shared" si="31"/>
        <v>9053.3263274622313</v>
      </c>
      <c r="I268" s="64">
        <f t="shared" si="29"/>
        <v>1242157.1696993664</v>
      </c>
      <c r="J268" s="64">
        <f>SUM($H$18:$H268)</f>
        <v>5096775.4172612084</v>
      </c>
    </row>
    <row r="269" spans="1:10">
      <c r="A269" s="22">
        <f>IF(Values_Entered,A268+1,"")</f>
        <v>252</v>
      </c>
      <c r="B269" s="21">
        <f t="shared" si="24"/>
        <v>50622</v>
      </c>
      <c r="C269" s="64">
        <f t="shared" si="30"/>
        <v>1242157.1696993664</v>
      </c>
      <c r="D269" s="64">
        <f t="shared" si="25"/>
        <v>30150.993018174646</v>
      </c>
      <c r="E269" s="65">
        <f t="shared" si="26"/>
        <v>0</v>
      </c>
      <c r="F269" s="64">
        <f t="shared" si="27"/>
        <v>30150.993018174646</v>
      </c>
      <c r="G269" s="64">
        <f t="shared" si="28"/>
        <v>21248.866635329185</v>
      </c>
      <c r="H269" s="64">
        <f t="shared" si="31"/>
        <v>8902.1263828454594</v>
      </c>
      <c r="I269" s="64">
        <f t="shared" si="29"/>
        <v>1220908.3030640373</v>
      </c>
      <c r="J269" s="64">
        <f>SUM($H$18:$H269)</f>
        <v>5105677.5436440539</v>
      </c>
    </row>
    <row r="270" spans="1:10">
      <c r="A270" s="22">
        <f>IF(Values_Entered,A269+1,"")</f>
        <v>253</v>
      </c>
      <c r="B270" s="21">
        <f t="shared" si="24"/>
        <v>50653</v>
      </c>
      <c r="C270" s="64">
        <f t="shared" si="30"/>
        <v>1220908.3030640373</v>
      </c>
      <c r="D270" s="64">
        <f t="shared" si="25"/>
        <v>30150.993018174646</v>
      </c>
      <c r="E270" s="65">
        <f t="shared" si="26"/>
        <v>0</v>
      </c>
      <c r="F270" s="64">
        <f t="shared" si="27"/>
        <v>30150.993018174646</v>
      </c>
      <c r="G270" s="64">
        <f t="shared" si="28"/>
        <v>21401.150179549048</v>
      </c>
      <c r="H270" s="64">
        <f t="shared" si="31"/>
        <v>8749.8428386256001</v>
      </c>
      <c r="I270" s="64">
        <f t="shared" si="29"/>
        <v>1199507.1528844882</v>
      </c>
      <c r="J270" s="64">
        <f>SUM($H$18:$H270)</f>
        <v>5114427.3864826793</v>
      </c>
    </row>
    <row r="271" spans="1:10">
      <c r="A271" s="22">
        <f>IF(Values_Entered,A270+1,"")</f>
        <v>254</v>
      </c>
      <c r="B271" s="21">
        <f t="shared" si="24"/>
        <v>50683</v>
      </c>
      <c r="C271" s="64">
        <f t="shared" si="30"/>
        <v>1199507.1528844882</v>
      </c>
      <c r="D271" s="64">
        <f t="shared" si="25"/>
        <v>30150.993018174646</v>
      </c>
      <c r="E271" s="65">
        <f t="shared" si="26"/>
        <v>0</v>
      </c>
      <c r="F271" s="64">
        <f t="shared" si="27"/>
        <v>30150.993018174646</v>
      </c>
      <c r="G271" s="64">
        <f t="shared" si="28"/>
        <v>21554.525089169147</v>
      </c>
      <c r="H271" s="64">
        <f t="shared" si="31"/>
        <v>8596.4679290054974</v>
      </c>
      <c r="I271" s="64">
        <f t="shared" si="29"/>
        <v>1177952.6277953191</v>
      </c>
      <c r="J271" s="64">
        <f>SUM($H$18:$H271)</f>
        <v>5123023.8544116849</v>
      </c>
    </row>
    <row r="272" spans="1:10">
      <c r="A272" s="22">
        <f>IF(Values_Entered,A271+1,"")</f>
        <v>255</v>
      </c>
      <c r="B272" s="21">
        <f t="shared" si="24"/>
        <v>50714</v>
      </c>
      <c r="C272" s="64">
        <f t="shared" si="30"/>
        <v>1177952.6277953191</v>
      </c>
      <c r="D272" s="64">
        <f t="shared" si="25"/>
        <v>30150.993018174646</v>
      </c>
      <c r="E272" s="65">
        <f t="shared" si="26"/>
        <v>0</v>
      </c>
      <c r="F272" s="64">
        <f t="shared" si="27"/>
        <v>30150.993018174646</v>
      </c>
      <c r="G272" s="64">
        <f t="shared" si="28"/>
        <v>21708.999185641529</v>
      </c>
      <c r="H272" s="64">
        <f t="shared" si="31"/>
        <v>8441.9938325331186</v>
      </c>
      <c r="I272" s="64">
        <f t="shared" si="29"/>
        <v>1156243.6286096775</v>
      </c>
      <c r="J272" s="64">
        <f>SUM($H$18:$H272)</f>
        <v>5131465.8482442182</v>
      </c>
    </row>
    <row r="273" spans="1:10">
      <c r="A273" s="22">
        <f>IF(Values_Entered,A272+1,"")</f>
        <v>256</v>
      </c>
      <c r="B273" s="21">
        <f t="shared" si="24"/>
        <v>50744</v>
      </c>
      <c r="C273" s="64">
        <f t="shared" si="30"/>
        <v>1156243.6286096775</v>
      </c>
      <c r="D273" s="64">
        <f t="shared" si="25"/>
        <v>30150.993018174646</v>
      </c>
      <c r="E273" s="65">
        <f t="shared" si="26"/>
        <v>0</v>
      </c>
      <c r="F273" s="64">
        <f t="shared" si="27"/>
        <v>30150.993018174646</v>
      </c>
      <c r="G273" s="64">
        <f t="shared" si="28"/>
        <v>21864.580346471957</v>
      </c>
      <c r="H273" s="64">
        <f t="shared" si="31"/>
        <v>8286.4126717026884</v>
      </c>
      <c r="I273" s="64">
        <f t="shared" si="29"/>
        <v>1134379.0482632057</v>
      </c>
      <c r="J273" s="64">
        <f>SUM($H$18:$H273)</f>
        <v>5139752.2609159211</v>
      </c>
    </row>
    <row r="274" spans="1:10">
      <c r="A274" s="22">
        <f>IF(Values_Entered,A273+1,"")</f>
        <v>257</v>
      </c>
      <c r="B274" s="21">
        <f t="shared" ref="B274:B337" si="32">IF(Pay_Num&lt;&gt;"",DATE(YEAR(Loan_Start),MONTH(Loan_Start)+(Pay_Num)*12/Num_Pmt_Per_Year,DAY(Loan_Start)),"")</f>
        <v>50775</v>
      </c>
      <c r="C274" s="64">
        <f t="shared" si="30"/>
        <v>1134379.0482632057</v>
      </c>
      <c r="D274" s="64">
        <f t="shared" ref="D274:D337" si="33">IF(Pay_Num&lt;&gt;"",Scheduled_Monthly_Payment,"")</f>
        <v>30150.993018174646</v>
      </c>
      <c r="E274" s="65">
        <f t="shared" ref="E274:E337" si="34">IF(AND(Pay_Num&lt;&gt;"",Sched_Pay+Scheduled_Extra_Payments&lt;Beg_Bal),Scheduled_Extra_Payments,IF(AND(Pay_Num&lt;&gt;"",Beg_Bal-Sched_Pay&gt;0),Beg_Bal-Sched_Pay,IF(Pay_Num&lt;&gt;"",0,"")))</f>
        <v>0</v>
      </c>
      <c r="F274" s="64">
        <f t="shared" ref="F274:F337" si="35">IF(AND(Pay_Num&lt;&gt;"",Sched_Pay+Extra_Pay&lt;Beg_Bal),Sched_Pay+Extra_Pay,IF(Pay_Num&lt;&gt;"",Beg_Bal,""))</f>
        <v>30150.993018174646</v>
      </c>
      <c r="G274" s="64">
        <f t="shared" ref="G274:G337" si="36">IF(Pay_Num&lt;&gt;"",Total_Pay-Int,"")</f>
        <v>22021.276505621674</v>
      </c>
      <c r="H274" s="64">
        <f t="shared" si="31"/>
        <v>8129.7165125529727</v>
      </c>
      <c r="I274" s="64">
        <f t="shared" ref="I274:I337" si="37">IF(AND(Pay_Num&lt;&gt;"",Sched_Pay+Extra_Pay&lt;Beg_Bal),Beg_Bal-Princ,IF(Pay_Num&lt;&gt;"",0,""))</f>
        <v>1112357.7717575841</v>
      </c>
      <c r="J274" s="64">
        <f>SUM($H$18:$H274)</f>
        <v>5147881.9774284745</v>
      </c>
    </row>
    <row r="275" spans="1:10">
      <c r="A275" s="22">
        <f>IF(Values_Entered,A274+1,"")</f>
        <v>258</v>
      </c>
      <c r="B275" s="21">
        <f t="shared" si="32"/>
        <v>50806</v>
      </c>
      <c r="C275" s="64">
        <f t="shared" ref="C275:C338" si="38">IF(Pay_Num&lt;&gt;"",I274,"")</f>
        <v>1112357.7717575841</v>
      </c>
      <c r="D275" s="64">
        <f t="shared" si="33"/>
        <v>30150.993018174646</v>
      </c>
      <c r="E275" s="65">
        <f t="shared" si="34"/>
        <v>0</v>
      </c>
      <c r="F275" s="64">
        <f t="shared" si="35"/>
        <v>30150.993018174646</v>
      </c>
      <c r="G275" s="64">
        <f t="shared" si="36"/>
        <v>22179.095653911962</v>
      </c>
      <c r="H275" s="64">
        <f t="shared" ref="H275:H338" si="39">IF(Pay_Num&lt;&gt;"",Beg_Bal*Interest_Rate/Num_Pmt_Per_Year,"")</f>
        <v>7971.8973642626852</v>
      </c>
      <c r="I275" s="64">
        <f t="shared" si="37"/>
        <v>1090178.676103672</v>
      </c>
      <c r="J275" s="64">
        <f>SUM($H$18:$H275)</f>
        <v>5155853.874792737</v>
      </c>
    </row>
    <row r="276" spans="1:10">
      <c r="A276" s="22">
        <f>IF(Values_Entered,A275+1,"")</f>
        <v>259</v>
      </c>
      <c r="B276" s="21">
        <f t="shared" si="32"/>
        <v>50834</v>
      </c>
      <c r="C276" s="64">
        <f t="shared" si="38"/>
        <v>1090178.676103672</v>
      </c>
      <c r="D276" s="64">
        <f t="shared" si="33"/>
        <v>30150.993018174646</v>
      </c>
      <c r="E276" s="65">
        <f t="shared" si="34"/>
        <v>0</v>
      </c>
      <c r="F276" s="64">
        <f t="shared" si="35"/>
        <v>30150.993018174646</v>
      </c>
      <c r="G276" s="64">
        <f t="shared" si="36"/>
        <v>22338.045839431663</v>
      </c>
      <c r="H276" s="64">
        <f t="shared" si="39"/>
        <v>7812.947178742982</v>
      </c>
      <c r="I276" s="64">
        <f t="shared" si="37"/>
        <v>1067840.6302642403</v>
      </c>
      <c r="J276" s="64">
        <f>SUM($H$18:$H276)</f>
        <v>5163666.8219714798</v>
      </c>
    </row>
    <row r="277" spans="1:10">
      <c r="A277" s="22">
        <f>IF(Values_Entered,A276+1,"")</f>
        <v>260</v>
      </c>
      <c r="B277" s="21">
        <f t="shared" si="32"/>
        <v>50865</v>
      </c>
      <c r="C277" s="64">
        <f t="shared" si="38"/>
        <v>1067840.6302642403</v>
      </c>
      <c r="D277" s="64">
        <f t="shared" si="33"/>
        <v>30150.993018174646</v>
      </c>
      <c r="E277" s="65">
        <f t="shared" si="34"/>
        <v>0</v>
      </c>
      <c r="F277" s="64">
        <f t="shared" si="35"/>
        <v>30150.993018174646</v>
      </c>
      <c r="G277" s="64">
        <f t="shared" si="36"/>
        <v>22498.135167947592</v>
      </c>
      <c r="H277" s="64">
        <f t="shared" si="39"/>
        <v>7652.8578502270548</v>
      </c>
      <c r="I277" s="64">
        <f t="shared" si="37"/>
        <v>1045342.4950962927</v>
      </c>
      <c r="J277" s="64">
        <f>SUM($H$18:$H277)</f>
        <v>5171319.6798217073</v>
      </c>
    </row>
    <row r="278" spans="1:10">
      <c r="A278" s="22">
        <f>IF(Values_Entered,A277+1,"")</f>
        <v>261</v>
      </c>
      <c r="B278" s="21">
        <f t="shared" si="32"/>
        <v>50895</v>
      </c>
      <c r="C278" s="64">
        <f t="shared" si="38"/>
        <v>1045342.4950962927</v>
      </c>
      <c r="D278" s="64">
        <f t="shared" si="33"/>
        <v>30150.993018174646</v>
      </c>
      <c r="E278" s="65">
        <f t="shared" si="34"/>
        <v>0</v>
      </c>
      <c r="F278" s="64">
        <f t="shared" si="35"/>
        <v>30150.993018174646</v>
      </c>
      <c r="G278" s="64">
        <f t="shared" si="36"/>
        <v>22659.371803317881</v>
      </c>
      <c r="H278" s="64">
        <f t="shared" si="39"/>
        <v>7491.6212148567638</v>
      </c>
      <c r="I278" s="64">
        <f t="shared" si="37"/>
        <v>1022683.1232929748</v>
      </c>
      <c r="J278" s="64">
        <f>SUM($H$18:$H278)</f>
        <v>5178811.3010365637</v>
      </c>
    </row>
    <row r="279" spans="1:10">
      <c r="A279" s="22">
        <f>IF(Values_Entered,A278+1,"")</f>
        <v>262</v>
      </c>
      <c r="B279" s="21">
        <f t="shared" si="32"/>
        <v>50926</v>
      </c>
      <c r="C279" s="64">
        <f t="shared" si="38"/>
        <v>1022683.1232929748</v>
      </c>
      <c r="D279" s="64">
        <f t="shared" si="33"/>
        <v>30150.993018174646</v>
      </c>
      <c r="E279" s="65">
        <f t="shared" si="34"/>
        <v>0</v>
      </c>
      <c r="F279" s="64">
        <f t="shared" si="35"/>
        <v>30150.993018174646</v>
      </c>
      <c r="G279" s="64">
        <f t="shared" si="36"/>
        <v>22821.763967908326</v>
      </c>
      <c r="H279" s="64">
        <f t="shared" si="39"/>
        <v>7329.2290502663191</v>
      </c>
      <c r="I279" s="64">
        <f t="shared" si="37"/>
        <v>999861.35932506644</v>
      </c>
      <c r="J279" s="64">
        <f>SUM($H$18:$H279)</f>
        <v>5186140.5300868303</v>
      </c>
    </row>
    <row r="280" spans="1:10">
      <c r="A280" s="22">
        <f>IF(Values_Entered,A279+1,"")</f>
        <v>263</v>
      </c>
      <c r="B280" s="21">
        <f t="shared" si="32"/>
        <v>50956</v>
      </c>
      <c r="C280" s="64">
        <f t="shared" si="38"/>
        <v>999861.35932506644</v>
      </c>
      <c r="D280" s="64">
        <f t="shared" si="33"/>
        <v>30150.993018174646</v>
      </c>
      <c r="E280" s="65">
        <f t="shared" si="34"/>
        <v>0</v>
      </c>
      <c r="F280" s="64">
        <f t="shared" si="35"/>
        <v>30150.993018174646</v>
      </c>
      <c r="G280" s="64">
        <f t="shared" si="36"/>
        <v>22985.319943011669</v>
      </c>
      <c r="H280" s="64">
        <f t="shared" si="39"/>
        <v>7165.6730751629757</v>
      </c>
      <c r="I280" s="64">
        <f t="shared" si="37"/>
        <v>976876.03938205482</v>
      </c>
      <c r="J280" s="64">
        <f>SUM($H$18:$H280)</f>
        <v>5193306.2031619931</v>
      </c>
    </row>
    <row r="281" spans="1:10">
      <c r="A281" s="22">
        <f>IF(Values_Entered,A280+1,"")</f>
        <v>264</v>
      </c>
      <c r="B281" s="21">
        <f t="shared" si="32"/>
        <v>50987</v>
      </c>
      <c r="C281" s="64">
        <f t="shared" si="38"/>
        <v>976876.03938205482</v>
      </c>
      <c r="D281" s="64">
        <f t="shared" si="33"/>
        <v>30150.993018174646</v>
      </c>
      <c r="E281" s="65">
        <f t="shared" si="34"/>
        <v>0</v>
      </c>
      <c r="F281" s="64">
        <f t="shared" si="35"/>
        <v>30150.993018174646</v>
      </c>
      <c r="G281" s="64">
        <f t="shared" si="36"/>
        <v>23150.04806926992</v>
      </c>
      <c r="H281" s="64">
        <f t="shared" si="39"/>
        <v>7000.9449489047256</v>
      </c>
      <c r="I281" s="64">
        <f t="shared" si="37"/>
        <v>953725.99131278484</v>
      </c>
      <c r="J281" s="64">
        <f>SUM($H$18:$H281)</f>
        <v>5200307.1481108982</v>
      </c>
    </row>
    <row r="282" spans="1:10">
      <c r="A282" s="22">
        <f>IF(Values_Entered,A281+1,"")</f>
        <v>265</v>
      </c>
      <c r="B282" s="21">
        <f t="shared" si="32"/>
        <v>51018</v>
      </c>
      <c r="C282" s="64">
        <f t="shared" si="38"/>
        <v>953725.99131278484</v>
      </c>
      <c r="D282" s="64">
        <f t="shared" si="33"/>
        <v>30150.993018174646</v>
      </c>
      <c r="E282" s="65">
        <f t="shared" si="34"/>
        <v>0</v>
      </c>
      <c r="F282" s="64">
        <f t="shared" si="35"/>
        <v>30150.993018174646</v>
      </c>
      <c r="G282" s="64">
        <f t="shared" si="36"/>
        <v>23315.956747099688</v>
      </c>
      <c r="H282" s="64">
        <f t="shared" si="39"/>
        <v>6835.0362710749578</v>
      </c>
      <c r="I282" s="64">
        <f t="shared" si="37"/>
        <v>930410.0345656852</v>
      </c>
      <c r="J282" s="64">
        <f>SUM($H$18:$H282)</f>
        <v>5207142.184381973</v>
      </c>
    </row>
    <row r="283" spans="1:10">
      <c r="A283" s="22">
        <f>IF(Values_Entered,A282+1,"")</f>
        <v>266</v>
      </c>
      <c r="B283" s="21">
        <f t="shared" si="32"/>
        <v>51048</v>
      </c>
      <c r="C283" s="64">
        <f t="shared" si="38"/>
        <v>930410.0345656852</v>
      </c>
      <c r="D283" s="64">
        <f t="shared" si="33"/>
        <v>30150.993018174646</v>
      </c>
      <c r="E283" s="65">
        <f t="shared" si="34"/>
        <v>0</v>
      </c>
      <c r="F283" s="64">
        <f t="shared" si="35"/>
        <v>30150.993018174646</v>
      </c>
      <c r="G283" s="64">
        <f t="shared" si="36"/>
        <v>23483.054437120569</v>
      </c>
      <c r="H283" s="64">
        <f t="shared" si="39"/>
        <v>6667.9385810540771</v>
      </c>
      <c r="I283" s="64">
        <f t="shared" si="37"/>
        <v>906926.98012856464</v>
      </c>
      <c r="J283" s="64">
        <f>SUM($H$18:$H283)</f>
        <v>5213810.1229630271</v>
      </c>
    </row>
    <row r="284" spans="1:10">
      <c r="A284" s="22">
        <f>IF(Values_Entered,A283+1,"")</f>
        <v>267</v>
      </c>
      <c r="B284" s="21">
        <f t="shared" si="32"/>
        <v>51079</v>
      </c>
      <c r="C284" s="64">
        <f t="shared" si="38"/>
        <v>906926.98012856464</v>
      </c>
      <c r="D284" s="64">
        <f t="shared" si="33"/>
        <v>30150.993018174646</v>
      </c>
      <c r="E284" s="65">
        <f t="shared" si="34"/>
        <v>0</v>
      </c>
      <c r="F284" s="64">
        <f t="shared" si="35"/>
        <v>30150.993018174646</v>
      </c>
      <c r="G284" s="64">
        <f t="shared" si="36"/>
        <v>23651.349660586598</v>
      </c>
      <c r="H284" s="64">
        <f t="shared" si="39"/>
        <v>6499.6433575880465</v>
      </c>
      <c r="I284" s="64">
        <f t="shared" si="37"/>
        <v>883275.63046797807</v>
      </c>
      <c r="J284" s="64">
        <f>SUM($H$18:$H284)</f>
        <v>5220309.7663206151</v>
      </c>
    </row>
    <row r="285" spans="1:10">
      <c r="A285" s="22">
        <f>IF(Values_Entered,A284+1,"")</f>
        <v>268</v>
      </c>
      <c r="B285" s="21">
        <f t="shared" si="32"/>
        <v>51109</v>
      </c>
      <c r="C285" s="64">
        <f t="shared" si="38"/>
        <v>883275.63046797807</v>
      </c>
      <c r="D285" s="64">
        <f t="shared" si="33"/>
        <v>30150.993018174646</v>
      </c>
      <c r="E285" s="65">
        <f t="shared" si="34"/>
        <v>0</v>
      </c>
      <c r="F285" s="64">
        <f t="shared" si="35"/>
        <v>30150.993018174646</v>
      </c>
      <c r="G285" s="64">
        <f t="shared" si="36"/>
        <v>23820.850999820803</v>
      </c>
      <c r="H285" s="64">
        <f t="shared" si="39"/>
        <v>6330.1420183538421</v>
      </c>
      <c r="I285" s="64">
        <f t="shared" si="37"/>
        <v>859454.77946815733</v>
      </c>
      <c r="J285" s="64">
        <f>SUM($H$18:$H285)</f>
        <v>5226639.9083389686</v>
      </c>
    </row>
    <row r="286" spans="1:10">
      <c r="A286" s="22">
        <f>IF(Values_Entered,A285+1,"")</f>
        <v>269</v>
      </c>
      <c r="B286" s="21">
        <f t="shared" si="32"/>
        <v>51140</v>
      </c>
      <c r="C286" s="64">
        <f t="shared" si="38"/>
        <v>859454.77946815733</v>
      </c>
      <c r="D286" s="64">
        <f t="shared" si="33"/>
        <v>30150.993018174646</v>
      </c>
      <c r="E286" s="65">
        <f t="shared" si="34"/>
        <v>0</v>
      </c>
      <c r="F286" s="64">
        <f t="shared" si="35"/>
        <v>30150.993018174646</v>
      </c>
      <c r="G286" s="64">
        <f t="shared" si="36"/>
        <v>23991.567098652853</v>
      </c>
      <c r="H286" s="64">
        <f t="shared" si="39"/>
        <v>6159.4259195217937</v>
      </c>
      <c r="I286" s="64">
        <f t="shared" si="37"/>
        <v>835463.2123695045</v>
      </c>
      <c r="J286" s="64">
        <f>SUM($H$18:$H286)</f>
        <v>5232799.3342584902</v>
      </c>
    </row>
    <row r="287" spans="1:10">
      <c r="A287" s="22">
        <f>IF(Values_Entered,A286+1,"")</f>
        <v>270</v>
      </c>
      <c r="B287" s="21">
        <f t="shared" si="32"/>
        <v>51171</v>
      </c>
      <c r="C287" s="64">
        <f t="shared" si="38"/>
        <v>835463.2123695045</v>
      </c>
      <c r="D287" s="64">
        <f t="shared" si="33"/>
        <v>30150.993018174646</v>
      </c>
      <c r="E287" s="65">
        <f t="shared" si="34"/>
        <v>0</v>
      </c>
      <c r="F287" s="64">
        <f t="shared" si="35"/>
        <v>30150.993018174646</v>
      </c>
      <c r="G287" s="64">
        <f t="shared" si="36"/>
        <v>24163.506662859865</v>
      </c>
      <c r="H287" s="64">
        <f t="shared" si="39"/>
        <v>5987.4863553147816</v>
      </c>
      <c r="I287" s="64">
        <f t="shared" si="37"/>
        <v>811299.70570664469</v>
      </c>
      <c r="J287" s="64">
        <f>SUM($H$18:$H287)</f>
        <v>5238786.8206138052</v>
      </c>
    </row>
    <row r="288" spans="1:10">
      <c r="A288" s="22">
        <f>IF(Values_Entered,A287+1,"")</f>
        <v>271</v>
      </c>
      <c r="B288" s="21">
        <f t="shared" si="32"/>
        <v>51200</v>
      </c>
      <c r="C288" s="64">
        <f t="shared" si="38"/>
        <v>811299.70570664469</v>
      </c>
      <c r="D288" s="64">
        <f t="shared" si="33"/>
        <v>30150.993018174646</v>
      </c>
      <c r="E288" s="65">
        <f t="shared" si="34"/>
        <v>0</v>
      </c>
      <c r="F288" s="64">
        <f t="shared" si="35"/>
        <v>30150.993018174646</v>
      </c>
      <c r="G288" s="64">
        <f t="shared" si="36"/>
        <v>24336.678460610361</v>
      </c>
      <c r="H288" s="64">
        <f t="shared" si="39"/>
        <v>5814.3145575642857</v>
      </c>
      <c r="I288" s="64">
        <f t="shared" si="37"/>
        <v>786963.02724603435</v>
      </c>
      <c r="J288" s="64">
        <f>SUM($H$18:$H288)</f>
        <v>5244601.1351713696</v>
      </c>
    </row>
    <row r="289" spans="1:10">
      <c r="A289" s="22">
        <f>IF(Values_Entered,A288+1,"")</f>
        <v>272</v>
      </c>
      <c r="B289" s="21">
        <f t="shared" si="32"/>
        <v>51231</v>
      </c>
      <c r="C289" s="64">
        <f t="shared" si="38"/>
        <v>786963.02724603435</v>
      </c>
      <c r="D289" s="64">
        <f t="shared" si="33"/>
        <v>30150.993018174646</v>
      </c>
      <c r="E289" s="65">
        <f t="shared" si="34"/>
        <v>0</v>
      </c>
      <c r="F289" s="64">
        <f t="shared" si="35"/>
        <v>30150.993018174646</v>
      </c>
      <c r="G289" s="64">
        <f t="shared" si="36"/>
        <v>24511.091322911401</v>
      </c>
      <c r="H289" s="64">
        <f t="shared" si="39"/>
        <v>5639.9016952632455</v>
      </c>
      <c r="I289" s="64">
        <f t="shared" si="37"/>
        <v>762451.93592312292</v>
      </c>
      <c r="J289" s="64">
        <f>SUM($H$18:$H289)</f>
        <v>5250241.0368666332</v>
      </c>
    </row>
    <row r="290" spans="1:10">
      <c r="A290" s="22">
        <f>IF(Values_Entered,A289+1,"")</f>
        <v>273</v>
      </c>
      <c r="B290" s="21">
        <f t="shared" si="32"/>
        <v>51261</v>
      </c>
      <c r="C290" s="64">
        <f t="shared" si="38"/>
        <v>762451.93592312292</v>
      </c>
      <c r="D290" s="64">
        <f t="shared" si="33"/>
        <v>30150.993018174646</v>
      </c>
      <c r="E290" s="65">
        <f t="shared" si="34"/>
        <v>0</v>
      </c>
      <c r="F290" s="64">
        <f t="shared" si="35"/>
        <v>30150.993018174646</v>
      </c>
      <c r="G290" s="64">
        <f t="shared" si="36"/>
        <v>24686.75414405893</v>
      </c>
      <c r="H290" s="64">
        <f t="shared" si="39"/>
        <v>5464.2388741157147</v>
      </c>
      <c r="I290" s="64">
        <f t="shared" si="37"/>
        <v>737765.18177906401</v>
      </c>
      <c r="J290" s="64">
        <f>SUM($H$18:$H290)</f>
        <v>5255705.2757407492</v>
      </c>
    </row>
    <row r="291" spans="1:10">
      <c r="A291" s="22">
        <f>IF(Values_Entered,A290+1,"")</f>
        <v>274</v>
      </c>
      <c r="B291" s="21">
        <f t="shared" si="32"/>
        <v>51292</v>
      </c>
      <c r="C291" s="64">
        <f t="shared" si="38"/>
        <v>737765.18177906401</v>
      </c>
      <c r="D291" s="64">
        <f t="shared" si="33"/>
        <v>30150.993018174646</v>
      </c>
      <c r="E291" s="65">
        <f t="shared" si="34"/>
        <v>0</v>
      </c>
      <c r="F291" s="64">
        <f t="shared" si="35"/>
        <v>30150.993018174646</v>
      </c>
      <c r="G291" s="64">
        <f t="shared" si="36"/>
        <v>24863.675882091353</v>
      </c>
      <c r="H291" s="64">
        <f t="shared" si="39"/>
        <v>5287.3171360832921</v>
      </c>
      <c r="I291" s="64">
        <f t="shared" si="37"/>
        <v>712901.50589697261</v>
      </c>
      <c r="J291" s="64">
        <f>SUM($H$18:$H291)</f>
        <v>5260992.5928768329</v>
      </c>
    </row>
    <row r="292" spans="1:10">
      <c r="A292" s="22">
        <f>IF(Values_Entered,A291+1,"")</f>
        <v>275</v>
      </c>
      <c r="B292" s="21">
        <f t="shared" si="32"/>
        <v>51322</v>
      </c>
      <c r="C292" s="64">
        <f t="shared" si="38"/>
        <v>712901.50589697261</v>
      </c>
      <c r="D292" s="64">
        <f t="shared" si="33"/>
        <v>30150.993018174646</v>
      </c>
      <c r="E292" s="65">
        <f t="shared" si="34"/>
        <v>0</v>
      </c>
      <c r="F292" s="64">
        <f t="shared" si="35"/>
        <v>30150.993018174646</v>
      </c>
      <c r="G292" s="64">
        <f t="shared" si="36"/>
        <v>25041.865559246344</v>
      </c>
      <c r="H292" s="64">
        <f t="shared" si="39"/>
        <v>5109.127458928303</v>
      </c>
      <c r="I292" s="64">
        <f t="shared" si="37"/>
        <v>687859.64033772622</v>
      </c>
      <c r="J292" s="64">
        <f>SUM($H$18:$H292)</f>
        <v>5266101.7203357611</v>
      </c>
    </row>
    <row r="293" spans="1:10">
      <c r="A293" s="22">
        <f>IF(Values_Entered,A292+1,"")</f>
        <v>276</v>
      </c>
      <c r="B293" s="21">
        <f t="shared" si="32"/>
        <v>51353</v>
      </c>
      <c r="C293" s="64">
        <f t="shared" si="38"/>
        <v>687859.64033772622</v>
      </c>
      <c r="D293" s="64">
        <f t="shared" si="33"/>
        <v>30150.993018174646</v>
      </c>
      <c r="E293" s="65">
        <f t="shared" si="34"/>
        <v>0</v>
      </c>
      <c r="F293" s="64">
        <f t="shared" si="35"/>
        <v>30150.993018174646</v>
      </c>
      <c r="G293" s="64">
        <f t="shared" si="36"/>
        <v>25221.332262420943</v>
      </c>
      <c r="H293" s="64">
        <f t="shared" si="39"/>
        <v>4929.6607557537036</v>
      </c>
      <c r="I293" s="64">
        <f t="shared" si="37"/>
        <v>662638.30807530531</v>
      </c>
      <c r="J293" s="64">
        <f>SUM($H$18:$H293)</f>
        <v>5271031.3810915146</v>
      </c>
    </row>
    <row r="294" spans="1:10">
      <c r="A294" s="22">
        <f>IF(Values_Entered,A293+1,"")</f>
        <v>277</v>
      </c>
      <c r="B294" s="21">
        <f t="shared" si="32"/>
        <v>51384</v>
      </c>
      <c r="C294" s="64">
        <f t="shared" si="38"/>
        <v>662638.30807530531</v>
      </c>
      <c r="D294" s="64">
        <f t="shared" si="33"/>
        <v>30150.993018174646</v>
      </c>
      <c r="E294" s="65">
        <f t="shared" si="34"/>
        <v>0</v>
      </c>
      <c r="F294" s="64">
        <f t="shared" si="35"/>
        <v>30150.993018174646</v>
      </c>
      <c r="G294" s="64">
        <f t="shared" si="36"/>
        <v>25402.085143634959</v>
      </c>
      <c r="H294" s="64">
        <f t="shared" si="39"/>
        <v>4748.9078745396882</v>
      </c>
      <c r="I294" s="64">
        <f t="shared" si="37"/>
        <v>637236.22293167037</v>
      </c>
      <c r="J294" s="64">
        <f>SUM($H$18:$H294)</f>
        <v>5275780.2889660541</v>
      </c>
    </row>
    <row r="295" spans="1:10">
      <c r="A295" s="22">
        <f>IF(Values_Entered,A294+1,"")</f>
        <v>278</v>
      </c>
      <c r="B295" s="21">
        <f t="shared" si="32"/>
        <v>51414</v>
      </c>
      <c r="C295" s="64">
        <f t="shared" si="38"/>
        <v>637236.22293167037</v>
      </c>
      <c r="D295" s="64">
        <f t="shared" si="33"/>
        <v>30150.993018174646</v>
      </c>
      <c r="E295" s="65">
        <f t="shared" si="34"/>
        <v>0</v>
      </c>
      <c r="F295" s="64">
        <f t="shared" si="35"/>
        <v>30150.993018174646</v>
      </c>
      <c r="G295" s="64">
        <f t="shared" si="36"/>
        <v>25584.133420497674</v>
      </c>
      <c r="H295" s="64">
        <f t="shared" si="39"/>
        <v>4566.8595976769711</v>
      </c>
      <c r="I295" s="64">
        <f t="shared" si="37"/>
        <v>611652.08951117273</v>
      </c>
      <c r="J295" s="64">
        <f>SUM($H$18:$H295)</f>
        <v>5280347.1485637315</v>
      </c>
    </row>
    <row r="296" spans="1:10">
      <c r="A296" s="22">
        <f>IF(Values_Entered,A295+1,"")</f>
        <v>279</v>
      </c>
      <c r="B296" s="21">
        <f t="shared" si="32"/>
        <v>51445</v>
      </c>
      <c r="C296" s="64">
        <f t="shared" si="38"/>
        <v>611652.08951117273</v>
      </c>
      <c r="D296" s="64">
        <f t="shared" si="33"/>
        <v>30150.993018174646</v>
      </c>
      <c r="E296" s="65">
        <f t="shared" si="34"/>
        <v>0</v>
      </c>
      <c r="F296" s="64">
        <f t="shared" si="35"/>
        <v>30150.993018174646</v>
      </c>
      <c r="G296" s="64">
        <f t="shared" si="36"/>
        <v>25767.486376677909</v>
      </c>
      <c r="H296" s="64">
        <f t="shared" si="39"/>
        <v>4383.5066414967378</v>
      </c>
      <c r="I296" s="64">
        <f t="shared" si="37"/>
        <v>585884.60313449486</v>
      </c>
      <c r="J296" s="64">
        <f>SUM($H$18:$H296)</f>
        <v>5284730.6552052284</v>
      </c>
    </row>
    <row r="297" spans="1:10">
      <c r="A297" s="22">
        <f>IF(Values_Entered,A296+1,"")</f>
        <v>280</v>
      </c>
      <c r="B297" s="21">
        <f t="shared" si="32"/>
        <v>51475</v>
      </c>
      <c r="C297" s="64">
        <f t="shared" si="38"/>
        <v>585884.60313449486</v>
      </c>
      <c r="D297" s="64">
        <f t="shared" si="33"/>
        <v>30150.993018174646</v>
      </c>
      <c r="E297" s="65">
        <f t="shared" si="34"/>
        <v>0</v>
      </c>
      <c r="F297" s="64">
        <f t="shared" si="35"/>
        <v>30150.993018174646</v>
      </c>
      <c r="G297" s="64">
        <f t="shared" si="36"/>
        <v>25952.153362377434</v>
      </c>
      <c r="H297" s="64">
        <f t="shared" si="39"/>
        <v>4198.8396557972128</v>
      </c>
      <c r="I297" s="64">
        <f t="shared" si="37"/>
        <v>559932.44977211743</v>
      </c>
      <c r="J297" s="64">
        <f>SUM($H$18:$H297)</f>
        <v>5288929.4948610254</v>
      </c>
    </row>
    <row r="298" spans="1:10">
      <c r="A298" s="22">
        <f>IF(Values_Entered,A297+1,"")</f>
        <v>281</v>
      </c>
      <c r="B298" s="21">
        <f t="shared" si="32"/>
        <v>51506</v>
      </c>
      <c r="C298" s="64">
        <f t="shared" si="38"/>
        <v>559932.44977211743</v>
      </c>
      <c r="D298" s="64">
        <f t="shared" si="33"/>
        <v>30150.993018174646</v>
      </c>
      <c r="E298" s="65">
        <f t="shared" si="34"/>
        <v>0</v>
      </c>
      <c r="F298" s="64">
        <f t="shared" si="35"/>
        <v>30150.993018174646</v>
      </c>
      <c r="G298" s="64">
        <f t="shared" si="36"/>
        <v>26138.143794807806</v>
      </c>
      <c r="H298" s="64">
        <f t="shared" si="39"/>
        <v>4012.8492233668417</v>
      </c>
      <c r="I298" s="64">
        <f t="shared" si="37"/>
        <v>533794.30597730959</v>
      </c>
      <c r="J298" s="64">
        <f>SUM($H$18:$H298)</f>
        <v>5292942.3440843923</v>
      </c>
    </row>
    <row r="299" spans="1:10">
      <c r="A299" s="22">
        <f>IF(Values_Entered,A298+1,"")</f>
        <v>282</v>
      </c>
      <c r="B299" s="21">
        <f t="shared" si="32"/>
        <v>51537</v>
      </c>
      <c r="C299" s="64">
        <f t="shared" si="38"/>
        <v>533794.30597730959</v>
      </c>
      <c r="D299" s="64">
        <f t="shared" si="33"/>
        <v>30150.993018174646</v>
      </c>
      <c r="E299" s="65">
        <f t="shared" si="34"/>
        <v>0</v>
      </c>
      <c r="F299" s="64">
        <f t="shared" si="35"/>
        <v>30150.993018174646</v>
      </c>
      <c r="G299" s="64">
        <f t="shared" si="36"/>
        <v>26325.467158670595</v>
      </c>
      <c r="H299" s="64">
        <f t="shared" si="39"/>
        <v>3825.5258595040518</v>
      </c>
      <c r="I299" s="64">
        <f t="shared" si="37"/>
        <v>507468.83881863899</v>
      </c>
      <c r="J299" s="64">
        <f>SUM($H$18:$H299)</f>
        <v>5296767.8699438963</v>
      </c>
    </row>
    <row r="300" spans="1:10">
      <c r="A300" s="22">
        <f>IF(Values_Entered,A299+1,"")</f>
        <v>283</v>
      </c>
      <c r="B300" s="21">
        <f t="shared" si="32"/>
        <v>51565</v>
      </c>
      <c r="C300" s="64">
        <f t="shared" si="38"/>
        <v>507468.83881863899</v>
      </c>
      <c r="D300" s="64">
        <f t="shared" si="33"/>
        <v>30150.993018174646</v>
      </c>
      <c r="E300" s="65">
        <f t="shared" si="34"/>
        <v>0</v>
      </c>
      <c r="F300" s="64">
        <f t="shared" si="35"/>
        <v>30150.993018174646</v>
      </c>
      <c r="G300" s="64">
        <f t="shared" si="36"/>
        <v>26514.133006641066</v>
      </c>
      <c r="H300" s="64">
        <f t="shared" si="39"/>
        <v>3636.8600115335794</v>
      </c>
      <c r="I300" s="64">
        <f t="shared" si="37"/>
        <v>480954.70581199793</v>
      </c>
      <c r="J300" s="64">
        <f>SUM($H$18:$H300)</f>
        <v>5300404.7299554301</v>
      </c>
    </row>
    <row r="301" spans="1:10">
      <c r="A301" s="22">
        <f>IF(Values_Entered,A300+1,"")</f>
        <v>284</v>
      </c>
      <c r="B301" s="21">
        <f t="shared" si="32"/>
        <v>51596</v>
      </c>
      <c r="C301" s="64">
        <f t="shared" si="38"/>
        <v>480954.70581199793</v>
      </c>
      <c r="D301" s="64">
        <f t="shared" si="33"/>
        <v>30150.993018174646</v>
      </c>
      <c r="E301" s="65">
        <f t="shared" si="34"/>
        <v>0</v>
      </c>
      <c r="F301" s="64">
        <f t="shared" si="35"/>
        <v>30150.993018174646</v>
      </c>
      <c r="G301" s="64">
        <f t="shared" si="36"/>
        <v>26704.150959855328</v>
      </c>
      <c r="H301" s="64">
        <f t="shared" si="39"/>
        <v>3446.8420583193183</v>
      </c>
      <c r="I301" s="64">
        <f t="shared" si="37"/>
        <v>454250.55485214258</v>
      </c>
      <c r="J301" s="64">
        <f>SUM($H$18:$H301)</f>
        <v>5303851.5720137497</v>
      </c>
    </row>
    <row r="302" spans="1:10">
      <c r="A302" s="22">
        <f>IF(Values_Entered,A301+1,"")</f>
        <v>285</v>
      </c>
      <c r="B302" s="21">
        <f t="shared" si="32"/>
        <v>51626</v>
      </c>
      <c r="C302" s="64">
        <f t="shared" si="38"/>
        <v>454250.55485214258</v>
      </c>
      <c r="D302" s="64">
        <f t="shared" si="33"/>
        <v>30150.993018174646</v>
      </c>
      <c r="E302" s="65">
        <f t="shared" si="34"/>
        <v>0</v>
      </c>
      <c r="F302" s="64">
        <f t="shared" si="35"/>
        <v>30150.993018174646</v>
      </c>
      <c r="G302" s="64">
        <f t="shared" si="36"/>
        <v>26895.530708400958</v>
      </c>
      <c r="H302" s="64">
        <f t="shared" si="39"/>
        <v>3255.462309773688</v>
      </c>
      <c r="I302" s="64">
        <f t="shared" si="37"/>
        <v>427355.02414374164</v>
      </c>
      <c r="J302" s="64">
        <f>SUM($H$18:$H302)</f>
        <v>5307107.0343235238</v>
      </c>
    </row>
    <row r="303" spans="1:10">
      <c r="A303" s="22">
        <f>IF(Values_Entered,A302+1,"")</f>
        <v>286</v>
      </c>
      <c r="B303" s="21">
        <f t="shared" si="32"/>
        <v>51657</v>
      </c>
      <c r="C303" s="64">
        <f t="shared" si="38"/>
        <v>427355.02414374164</v>
      </c>
      <c r="D303" s="64">
        <f t="shared" si="33"/>
        <v>30150.993018174646</v>
      </c>
      <c r="E303" s="65">
        <f t="shared" si="34"/>
        <v>0</v>
      </c>
      <c r="F303" s="64">
        <f t="shared" si="35"/>
        <v>30150.993018174646</v>
      </c>
      <c r="G303" s="64">
        <f t="shared" si="36"/>
        <v>27088.282011811163</v>
      </c>
      <c r="H303" s="64">
        <f t="shared" si="39"/>
        <v>3062.7110063634814</v>
      </c>
      <c r="I303" s="64">
        <f t="shared" si="37"/>
        <v>400266.74213193048</v>
      </c>
      <c r="J303" s="64">
        <f>SUM($H$18:$H303)</f>
        <v>5310169.7453298876</v>
      </c>
    </row>
    <row r="304" spans="1:10">
      <c r="A304" s="22">
        <f>IF(Values_Entered,A303+1,"")</f>
        <v>287</v>
      </c>
      <c r="B304" s="21">
        <f t="shared" si="32"/>
        <v>51687</v>
      </c>
      <c r="C304" s="64">
        <f t="shared" si="38"/>
        <v>400266.74213193048</v>
      </c>
      <c r="D304" s="64">
        <f t="shared" si="33"/>
        <v>30150.993018174646</v>
      </c>
      <c r="E304" s="65">
        <f t="shared" si="34"/>
        <v>0</v>
      </c>
      <c r="F304" s="64">
        <f t="shared" si="35"/>
        <v>30150.993018174646</v>
      </c>
      <c r="G304" s="64">
        <f t="shared" si="36"/>
        <v>27282.414699562476</v>
      </c>
      <c r="H304" s="64">
        <f t="shared" si="39"/>
        <v>2868.578318612168</v>
      </c>
      <c r="I304" s="64">
        <f t="shared" si="37"/>
        <v>372984.32743236801</v>
      </c>
      <c r="J304" s="64">
        <f>SUM($H$18:$H304)</f>
        <v>5313038.3236484993</v>
      </c>
    </row>
    <row r="305" spans="1:10">
      <c r="A305" s="22">
        <f>IF(Values_Entered,A304+1,"")</f>
        <v>288</v>
      </c>
      <c r="B305" s="21">
        <f t="shared" si="32"/>
        <v>51718</v>
      </c>
      <c r="C305" s="64">
        <f t="shared" si="38"/>
        <v>372984.32743236801</v>
      </c>
      <c r="D305" s="64">
        <f t="shared" si="33"/>
        <v>30150.993018174646</v>
      </c>
      <c r="E305" s="65">
        <f t="shared" si="34"/>
        <v>0</v>
      </c>
      <c r="F305" s="64">
        <f t="shared" si="35"/>
        <v>30150.993018174646</v>
      </c>
      <c r="G305" s="64">
        <f t="shared" si="36"/>
        <v>27477.938671576008</v>
      </c>
      <c r="H305" s="64">
        <f t="shared" si="39"/>
        <v>2673.054346598637</v>
      </c>
      <c r="I305" s="64">
        <f t="shared" si="37"/>
        <v>345506.38876079198</v>
      </c>
      <c r="J305" s="64">
        <f>SUM($H$18:$H305)</f>
        <v>5315711.377995098</v>
      </c>
    </row>
    <row r="306" spans="1:10">
      <c r="A306" s="22">
        <f>IF(Values_Entered,A305+1,"")</f>
        <v>289</v>
      </c>
      <c r="B306" s="21">
        <f t="shared" si="32"/>
        <v>51749</v>
      </c>
      <c r="C306" s="64">
        <f t="shared" si="38"/>
        <v>345506.38876079198</v>
      </c>
      <c r="D306" s="64">
        <f t="shared" si="33"/>
        <v>30150.993018174646</v>
      </c>
      <c r="E306" s="65">
        <f t="shared" si="34"/>
        <v>0</v>
      </c>
      <c r="F306" s="64">
        <f t="shared" si="35"/>
        <v>30150.993018174646</v>
      </c>
      <c r="G306" s="64">
        <f t="shared" si="36"/>
        <v>27674.863898722302</v>
      </c>
      <c r="H306" s="64">
        <f t="shared" si="39"/>
        <v>2476.1291194523424</v>
      </c>
      <c r="I306" s="64">
        <f t="shared" si="37"/>
        <v>317831.52486206969</v>
      </c>
      <c r="J306" s="64">
        <f>SUM($H$18:$H306)</f>
        <v>5318187.5071145501</v>
      </c>
    </row>
    <row r="307" spans="1:10">
      <c r="A307" s="22">
        <f>IF(Values_Entered,A306+1,"")</f>
        <v>290</v>
      </c>
      <c r="B307" s="21">
        <f t="shared" si="32"/>
        <v>51779</v>
      </c>
      <c r="C307" s="64">
        <f t="shared" si="38"/>
        <v>317831.52486206969</v>
      </c>
      <c r="D307" s="64">
        <f t="shared" si="33"/>
        <v>30150.993018174646</v>
      </c>
      <c r="E307" s="65">
        <f t="shared" si="34"/>
        <v>0</v>
      </c>
      <c r="F307" s="64">
        <f t="shared" si="35"/>
        <v>30150.993018174646</v>
      </c>
      <c r="G307" s="64">
        <f t="shared" si="36"/>
        <v>27873.200423329814</v>
      </c>
      <c r="H307" s="64">
        <f t="shared" si="39"/>
        <v>2277.7925948448324</v>
      </c>
      <c r="I307" s="64">
        <f t="shared" si="37"/>
        <v>289958.32443873986</v>
      </c>
      <c r="J307" s="64">
        <f>SUM($H$18:$H307)</f>
        <v>5320465.2997093946</v>
      </c>
    </row>
    <row r="308" spans="1:10">
      <c r="A308" s="22">
        <f>IF(Values_Entered,A307+1,"")</f>
        <v>291</v>
      </c>
      <c r="B308" s="21">
        <f t="shared" si="32"/>
        <v>51810</v>
      </c>
      <c r="C308" s="64">
        <f t="shared" si="38"/>
        <v>289958.32443873986</v>
      </c>
      <c r="D308" s="64">
        <f t="shared" si="33"/>
        <v>30150.993018174646</v>
      </c>
      <c r="E308" s="65">
        <f t="shared" si="34"/>
        <v>0</v>
      </c>
      <c r="F308" s="64">
        <f t="shared" si="35"/>
        <v>30150.993018174646</v>
      </c>
      <c r="G308" s="64">
        <f t="shared" si="36"/>
        <v>28072.958359697011</v>
      </c>
      <c r="H308" s="64">
        <f t="shared" si="39"/>
        <v>2078.0346584776357</v>
      </c>
      <c r="I308" s="64">
        <f t="shared" si="37"/>
        <v>261885.36607904284</v>
      </c>
      <c r="J308" s="64">
        <f>SUM($H$18:$H308)</f>
        <v>5322543.3343678722</v>
      </c>
    </row>
    <row r="309" spans="1:10">
      <c r="A309" s="22">
        <f>IF(Values_Entered,A308+1,"")</f>
        <v>292</v>
      </c>
      <c r="B309" s="21">
        <f t="shared" si="32"/>
        <v>51840</v>
      </c>
      <c r="C309" s="64">
        <f t="shared" si="38"/>
        <v>261885.36607904284</v>
      </c>
      <c r="D309" s="64">
        <f t="shared" si="33"/>
        <v>30150.993018174646</v>
      </c>
      <c r="E309" s="65">
        <f t="shared" si="34"/>
        <v>0</v>
      </c>
      <c r="F309" s="64">
        <f t="shared" si="35"/>
        <v>30150.993018174646</v>
      </c>
      <c r="G309" s="64">
        <f t="shared" si="36"/>
        <v>28274.147894608173</v>
      </c>
      <c r="H309" s="64">
        <f t="shared" si="39"/>
        <v>1876.8451235664736</v>
      </c>
      <c r="I309" s="64">
        <f t="shared" si="37"/>
        <v>233611.21818443466</v>
      </c>
      <c r="J309" s="64">
        <f>SUM($H$18:$H309)</f>
        <v>5324420.1794914389</v>
      </c>
    </row>
    <row r="310" spans="1:10">
      <c r="A310" s="22">
        <f>IF(Values_Entered,A309+1,"")</f>
        <v>293</v>
      </c>
      <c r="B310" s="21">
        <f t="shared" si="32"/>
        <v>51871</v>
      </c>
      <c r="C310" s="64">
        <f t="shared" si="38"/>
        <v>233611.21818443466</v>
      </c>
      <c r="D310" s="64">
        <f t="shared" si="33"/>
        <v>30150.993018174646</v>
      </c>
      <c r="E310" s="65">
        <f t="shared" si="34"/>
        <v>0</v>
      </c>
      <c r="F310" s="64">
        <f t="shared" si="35"/>
        <v>30150.993018174646</v>
      </c>
      <c r="G310" s="64">
        <f t="shared" si="36"/>
        <v>28476.779287852863</v>
      </c>
      <c r="H310" s="64">
        <f t="shared" si="39"/>
        <v>1674.2137303217817</v>
      </c>
      <c r="I310" s="64">
        <f t="shared" si="37"/>
        <v>205134.43889658179</v>
      </c>
      <c r="J310" s="64">
        <f>SUM($H$18:$H310)</f>
        <v>5326094.3932217611</v>
      </c>
    </row>
    <row r="311" spans="1:10">
      <c r="A311" s="22">
        <f>IF(Values_Entered,A310+1,"")</f>
        <v>294</v>
      </c>
      <c r="B311" s="21">
        <f t="shared" si="32"/>
        <v>51902</v>
      </c>
      <c r="C311" s="64">
        <f t="shared" si="38"/>
        <v>205134.43889658179</v>
      </c>
      <c r="D311" s="64">
        <f t="shared" si="33"/>
        <v>30150.993018174646</v>
      </c>
      <c r="E311" s="65">
        <f t="shared" si="34"/>
        <v>0</v>
      </c>
      <c r="F311" s="64">
        <f t="shared" si="35"/>
        <v>30150.993018174646</v>
      </c>
      <c r="G311" s="64">
        <f t="shared" si="36"/>
        <v>28680.862872749145</v>
      </c>
      <c r="H311" s="64">
        <f t="shared" si="39"/>
        <v>1470.1301454255026</v>
      </c>
      <c r="I311" s="64">
        <f t="shared" si="37"/>
        <v>176453.57602383266</v>
      </c>
      <c r="J311" s="64">
        <f>SUM($H$18:$H311)</f>
        <v>5327564.523367187</v>
      </c>
    </row>
    <row r="312" spans="1:10">
      <c r="A312" s="22">
        <f>IF(Values_Entered,A311+1,"")</f>
        <v>295</v>
      </c>
      <c r="B312" s="21">
        <f t="shared" si="32"/>
        <v>51930</v>
      </c>
      <c r="C312" s="64">
        <f t="shared" si="38"/>
        <v>176453.57602383266</v>
      </c>
      <c r="D312" s="64">
        <f t="shared" si="33"/>
        <v>30150.993018174646</v>
      </c>
      <c r="E312" s="65">
        <f t="shared" si="34"/>
        <v>0</v>
      </c>
      <c r="F312" s="64">
        <f t="shared" si="35"/>
        <v>30150.993018174646</v>
      </c>
      <c r="G312" s="64">
        <f t="shared" si="36"/>
        <v>28886.409056670513</v>
      </c>
      <c r="H312" s="64">
        <f t="shared" si="39"/>
        <v>1264.5839615041339</v>
      </c>
      <c r="I312" s="64">
        <f t="shared" si="37"/>
        <v>147567.16696716216</v>
      </c>
      <c r="J312" s="64">
        <f>SUM($H$18:$H312)</f>
        <v>5328829.1073286915</v>
      </c>
    </row>
    <row r="313" spans="1:10">
      <c r="A313" s="22">
        <f>IF(Values_Entered,A312+1,"")</f>
        <v>296</v>
      </c>
      <c r="B313" s="21">
        <f t="shared" si="32"/>
        <v>51961</v>
      </c>
      <c r="C313" s="64">
        <f t="shared" si="38"/>
        <v>147567.16696716216</v>
      </c>
      <c r="D313" s="64">
        <f t="shared" si="33"/>
        <v>30150.993018174646</v>
      </c>
      <c r="E313" s="65">
        <f t="shared" si="34"/>
        <v>0</v>
      </c>
      <c r="F313" s="64">
        <f t="shared" si="35"/>
        <v>30150.993018174646</v>
      </c>
      <c r="G313" s="64">
        <f t="shared" si="36"/>
        <v>29093.428321576652</v>
      </c>
      <c r="H313" s="64">
        <f t="shared" si="39"/>
        <v>1057.5646965979954</v>
      </c>
      <c r="I313" s="64">
        <f t="shared" si="37"/>
        <v>118473.73864558552</v>
      </c>
      <c r="J313" s="64">
        <f>SUM($H$18:$H313)</f>
        <v>5329886.6720252894</v>
      </c>
    </row>
    <row r="314" spans="1:10">
      <c r="A314" s="22">
        <f>IF(Values_Entered,A313+1,"")</f>
        <v>297</v>
      </c>
      <c r="B314" s="21">
        <f t="shared" si="32"/>
        <v>51991</v>
      </c>
      <c r="C314" s="64">
        <f t="shared" si="38"/>
        <v>118473.73864558552</v>
      </c>
      <c r="D314" s="64">
        <f t="shared" si="33"/>
        <v>30150.993018174646</v>
      </c>
      <c r="E314" s="65">
        <f t="shared" si="34"/>
        <v>0</v>
      </c>
      <c r="F314" s="64">
        <f t="shared" si="35"/>
        <v>30150.993018174646</v>
      </c>
      <c r="G314" s="64">
        <f t="shared" si="36"/>
        <v>29301.931224547949</v>
      </c>
      <c r="H314" s="64">
        <f t="shared" si="39"/>
        <v>849.06179362669616</v>
      </c>
      <c r="I314" s="64">
        <f t="shared" si="37"/>
        <v>89171.807421037563</v>
      </c>
      <c r="J314" s="64">
        <f>SUM($H$18:$H314)</f>
        <v>5330735.7338189157</v>
      </c>
    </row>
    <row r="315" spans="1:10">
      <c r="A315" s="22">
        <f>IF(Values_Entered,A314+1,"")</f>
        <v>298</v>
      </c>
      <c r="B315" s="21">
        <f t="shared" si="32"/>
        <v>52022</v>
      </c>
      <c r="C315" s="64">
        <f t="shared" si="38"/>
        <v>89171.807421037563</v>
      </c>
      <c r="D315" s="64">
        <f t="shared" si="33"/>
        <v>30150.993018174646</v>
      </c>
      <c r="E315" s="65">
        <f t="shared" si="34"/>
        <v>0</v>
      </c>
      <c r="F315" s="64">
        <f t="shared" si="35"/>
        <v>30150.993018174646</v>
      </c>
      <c r="G315" s="64">
        <f t="shared" si="36"/>
        <v>29511.928398323878</v>
      </c>
      <c r="H315" s="64">
        <f t="shared" si="39"/>
        <v>639.06461985076919</v>
      </c>
      <c r="I315" s="64">
        <f t="shared" si="37"/>
        <v>59659.879022713685</v>
      </c>
      <c r="J315" s="64">
        <f>SUM($H$18:$H315)</f>
        <v>5331374.798438766</v>
      </c>
    </row>
    <row r="316" spans="1:10">
      <c r="A316" s="22">
        <f>IF(Values_Entered,A315+1,"")</f>
        <v>299</v>
      </c>
      <c r="B316" s="21">
        <f t="shared" si="32"/>
        <v>52052</v>
      </c>
      <c r="C316" s="64">
        <f t="shared" si="38"/>
        <v>59659.879022713685</v>
      </c>
      <c r="D316" s="64">
        <f t="shared" si="33"/>
        <v>30150.993018174646</v>
      </c>
      <c r="E316" s="65">
        <f t="shared" si="34"/>
        <v>0</v>
      </c>
      <c r="F316" s="64">
        <f t="shared" si="35"/>
        <v>30150.993018174646</v>
      </c>
      <c r="G316" s="64">
        <f t="shared" si="36"/>
        <v>29723.430551845198</v>
      </c>
      <c r="H316" s="64">
        <f t="shared" si="39"/>
        <v>427.562466329448</v>
      </c>
      <c r="I316" s="64">
        <f t="shared" si="37"/>
        <v>29936.448470868487</v>
      </c>
      <c r="J316" s="64">
        <f>SUM($H$18:$H316)</f>
        <v>5331802.3609050959</v>
      </c>
    </row>
    <row r="317" spans="1:10">
      <c r="A317" s="22">
        <f>IF(Values_Entered,A316+1,"")</f>
        <v>300</v>
      </c>
      <c r="B317" s="21">
        <f t="shared" si="32"/>
        <v>52083</v>
      </c>
      <c r="C317" s="64">
        <f t="shared" si="38"/>
        <v>29936.448470868487</v>
      </c>
      <c r="D317" s="64">
        <f t="shared" si="33"/>
        <v>30150.993018174646</v>
      </c>
      <c r="E317" s="65">
        <f t="shared" si="34"/>
        <v>0</v>
      </c>
      <c r="F317" s="64">
        <f t="shared" si="35"/>
        <v>29936.448470868487</v>
      </c>
      <c r="G317" s="64">
        <f t="shared" si="36"/>
        <v>29721.90392349393</v>
      </c>
      <c r="H317" s="64">
        <f t="shared" si="39"/>
        <v>214.54454737455748</v>
      </c>
      <c r="I317" s="64">
        <f t="shared" si="37"/>
        <v>0</v>
      </c>
      <c r="J317" s="64">
        <f>SUM($H$18:$H317)</f>
        <v>5332016.9054524703</v>
      </c>
    </row>
    <row r="318" spans="1:10">
      <c r="A318" s="22">
        <f>IF(Values_Entered,A317+1,"")</f>
        <v>301</v>
      </c>
      <c r="B318" s="21">
        <f t="shared" si="32"/>
        <v>52114</v>
      </c>
      <c r="C318" s="19">
        <f t="shared" si="38"/>
        <v>0</v>
      </c>
      <c r="D318" s="19">
        <f t="shared" si="33"/>
        <v>30150.993018174646</v>
      </c>
      <c r="E318" s="20">
        <f t="shared" si="34"/>
        <v>0</v>
      </c>
      <c r="F318" s="19">
        <f t="shared" si="35"/>
        <v>0</v>
      </c>
      <c r="G318" s="19">
        <f t="shared" si="36"/>
        <v>-5332016.9054524703</v>
      </c>
      <c r="H318" s="19">
        <f>SUM(H18:H317)</f>
        <v>5332016.9054524703</v>
      </c>
      <c r="I318" s="19">
        <f t="shared" si="37"/>
        <v>0</v>
      </c>
      <c r="J318" s="19">
        <f>SUM($H$18:$H318)</f>
        <v>10664033.810904941</v>
      </c>
    </row>
    <row r="319" spans="1:10">
      <c r="A319" s="22">
        <f>IF(Values_Entered,A318+1,"")</f>
        <v>302</v>
      </c>
      <c r="B319" s="21">
        <f t="shared" si="32"/>
        <v>52144</v>
      </c>
      <c r="C319" s="19">
        <f t="shared" si="38"/>
        <v>0</v>
      </c>
      <c r="D319" s="19">
        <f t="shared" si="33"/>
        <v>30150.993018174646</v>
      </c>
      <c r="E319" s="20">
        <f t="shared" si="34"/>
        <v>0</v>
      </c>
      <c r="F319" s="19">
        <f t="shared" si="35"/>
        <v>0</v>
      </c>
      <c r="G319" s="19">
        <f t="shared" si="36"/>
        <v>0</v>
      </c>
      <c r="H319" s="19">
        <f t="shared" si="39"/>
        <v>0</v>
      </c>
      <c r="I319" s="19">
        <f t="shared" si="37"/>
        <v>0</v>
      </c>
      <c r="J319" s="19">
        <f>SUM($H$18:$H319)</f>
        <v>10664033.810904941</v>
      </c>
    </row>
    <row r="320" spans="1:10">
      <c r="A320" s="22">
        <f>IF(Values_Entered,A319+1,"")</f>
        <v>303</v>
      </c>
      <c r="B320" s="21">
        <f t="shared" si="32"/>
        <v>52175</v>
      </c>
      <c r="C320" s="19">
        <f t="shared" si="38"/>
        <v>0</v>
      </c>
      <c r="D320" s="19">
        <f t="shared" si="33"/>
        <v>30150.993018174646</v>
      </c>
      <c r="E320" s="20">
        <f t="shared" si="34"/>
        <v>0</v>
      </c>
      <c r="F320" s="19">
        <f t="shared" si="35"/>
        <v>0</v>
      </c>
      <c r="G320" s="19">
        <f t="shared" si="36"/>
        <v>0</v>
      </c>
      <c r="H320" s="19">
        <f t="shared" si="39"/>
        <v>0</v>
      </c>
      <c r="I320" s="19">
        <f t="shared" si="37"/>
        <v>0</v>
      </c>
      <c r="J320" s="19">
        <f>SUM($H$18:$H320)</f>
        <v>10664033.810904941</v>
      </c>
    </row>
    <row r="321" spans="1:10">
      <c r="A321" s="22">
        <f>IF(Values_Entered,A320+1,"")</f>
        <v>304</v>
      </c>
      <c r="B321" s="21">
        <f t="shared" si="32"/>
        <v>52205</v>
      </c>
      <c r="C321" s="19">
        <f t="shared" si="38"/>
        <v>0</v>
      </c>
      <c r="D321" s="19">
        <f t="shared" si="33"/>
        <v>30150.993018174646</v>
      </c>
      <c r="E321" s="20">
        <f t="shared" si="34"/>
        <v>0</v>
      </c>
      <c r="F321" s="19">
        <f t="shared" si="35"/>
        <v>0</v>
      </c>
      <c r="G321" s="19">
        <f t="shared" si="36"/>
        <v>0</v>
      </c>
      <c r="H321" s="19">
        <f t="shared" si="39"/>
        <v>0</v>
      </c>
      <c r="I321" s="19">
        <f t="shared" si="37"/>
        <v>0</v>
      </c>
      <c r="J321" s="19">
        <f>SUM($H$18:$H321)</f>
        <v>10664033.810904941</v>
      </c>
    </row>
    <row r="322" spans="1:10">
      <c r="A322" s="22">
        <f>IF(Values_Entered,A321+1,"")</f>
        <v>305</v>
      </c>
      <c r="B322" s="21">
        <f t="shared" si="32"/>
        <v>52236</v>
      </c>
      <c r="C322" s="19">
        <f t="shared" si="38"/>
        <v>0</v>
      </c>
      <c r="D322" s="19">
        <f t="shared" si="33"/>
        <v>30150.993018174646</v>
      </c>
      <c r="E322" s="20">
        <f t="shared" si="34"/>
        <v>0</v>
      </c>
      <c r="F322" s="19">
        <f t="shared" si="35"/>
        <v>0</v>
      </c>
      <c r="G322" s="19">
        <f t="shared" si="36"/>
        <v>0</v>
      </c>
      <c r="H322" s="19">
        <f t="shared" si="39"/>
        <v>0</v>
      </c>
      <c r="I322" s="19">
        <f t="shared" si="37"/>
        <v>0</v>
      </c>
      <c r="J322" s="19">
        <f>SUM($H$18:$H322)</f>
        <v>10664033.810904941</v>
      </c>
    </row>
    <row r="323" spans="1:10">
      <c r="A323" s="22">
        <f>IF(Values_Entered,A322+1,"")</f>
        <v>306</v>
      </c>
      <c r="B323" s="21">
        <f t="shared" si="32"/>
        <v>52267</v>
      </c>
      <c r="C323" s="19">
        <f t="shared" si="38"/>
        <v>0</v>
      </c>
      <c r="D323" s="19">
        <f t="shared" si="33"/>
        <v>30150.993018174646</v>
      </c>
      <c r="E323" s="20">
        <f t="shared" si="34"/>
        <v>0</v>
      </c>
      <c r="F323" s="19">
        <f t="shared" si="35"/>
        <v>0</v>
      </c>
      <c r="G323" s="19">
        <f t="shared" si="36"/>
        <v>0</v>
      </c>
      <c r="H323" s="19">
        <f t="shared" si="39"/>
        <v>0</v>
      </c>
      <c r="I323" s="19">
        <f t="shared" si="37"/>
        <v>0</v>
      </c>
      <c r="J323" s="19">
        <f>SUM($H$18:$H323)</f>
        <v>10664033.810904941</v>
      </c>
    </row>
    <row r="324" spans="1:10">
      <c r="A324" s="22">
        <f>IF(Values_Entered,A323+1,"")</f>
        <v>307</v>
      </c>
      <c r="B324" s="21">
        <f t="shared" si="32"/>
        <v>52295</v>
      </c>
      <c r="C324" s="19">
        <f t="shared" si="38"/>
        <v>0</v>
      </c>
      <c r="D324" s="19">
        <f t="shared" si="33"/>
        <v>30150.993018174646</v>
      </c>
      <c r="E324" s="20">
        <f t="shared" si="34"/>
        <v>0</v>
      </c>
      <c r="F324" s="19">
        <f t="shared" si="35"/>
        <v>0</v>
      </c>
      <c r="G324" s="19">
        <f t="shared" si="36"/>
        <v>0</v>
      </c>
      <c r="H324" s="19">
        <f t="shared" si="39"/>
        <v>0</v>
      </c>
      <c r="I324" s="19">
        <f t="shared" si="37"/>
        <v>0</v>
      </c>
      <c r="J324" s="19">
        <f>SUM($H$18:$H324)</f>
        <v>10664033.810904941</v>
      </c>
    </row>
    <row r="325" spans="1:10">
      <c r="A325" s="22">
        <f>IF(Values_Entered,A324+1,"")</f>
        <v>308</v>
      </c>
      <c r="B325" s="21">
        <f t="shared" si="32"/>
        <v>52326</v>
      </c>
      <c r="C325" s="19">
        <f t="shared" si="38"/>
        <v>0</v>
      </c>
      <c r="D325" s="19">
        <f t="shared" si="33"/>
        <v>30150.993018174646</v>
      </c>
      <c r="E325" s="20">
        <f t="shared" si="34"/>
        <v>0</v>
      </c>
      <c r="F325" s="19">
        <f t="shared" si="35"/>
        <v>0</v>
      </c>
      <c r="G325" s="19">
        <f t="shared" si="36"/>
        <v>0</v>
      </c>
      <c r="H325" s="19">
        <f t="shared" si="39"/>
        <v>0</v>
      </c>
      <c r="I325" s="19">
        <f t="shared" si="37"/>
        <v>0</v>
      </c>
      <c r="J325" s="19">
        <f>SUM($H$18:$H325)</f>
        <v>10664033.810904941</v>
      </c>
    </row>
    <row r="326" spans="1:10">
      <c r="A326" s="22">
        <f>IF(Values_Entered,A325+1,"")</f>
        <v>309</v>
      </c>
      <c r="B326" s="21">
        <f t="shared" si="32"/>
        <v>52356</v>
      </c>
      <c r="C326" s="19">
        <f t="shared" si="38"/>
        <v>0</v>
      </c>
      <c r="D326" s="19">
        <f t="shared" si="33"/>
        <v>30150.993018174646</v>
      </c>
      <c r="E326" s="20">
        <f t="shared" si="34"/>
        <v>0</v>
      </c>
      <c r="F326" s="19">
        <f t="shared" si="35"/>
        <v>0</v>
      </c>
      <c r="G326" s="19">
        <f t="shared" si="36"/>
        <v>0</v>
      </c>
      <c r="H326" s="19">
        <f t="shared" si="39"/>
        <v>0</v>
      </c>
      <c r="I326" s="19">
        <f t="shared" si="37"/>
        <v>0</v>
      </c>
      <c r="J326" s="19">
        <f>SUM($H$18:$H326)</f>
        <v>10664033.810904941</v>
      </c>
    </row>
    <row r="327" spans="1:10">
      <c r="A327" s="22">
        <f>IF(Values_Entered,A326+1,"")</f>
        <v>310</v>
      </c>
      <c r="B327" s="21">
        <f t="shared" si="32"/>
        <v>52387</v>
      </c>
      <c r="C327" s="19">
        <f t="shared" si="38"/>
        <v>0</v>
      </c>
      <c r="D327" s="19">
        <f t="shared" si="33"/>
        <v>30150.993018174646</v>
      </c>
      <c r="E327" s="20">
        <f t="shared" si="34"/>
        <v>0</v>
      </c>
      <c r="F327" s="19">
        <f t="shared" si="35"/>
        <v>0</v>
      </c>
      <c r="G327" s="19">
        <f t="shared" si="36"/>
        <v>0</v>
      </c>
      <c r="H327" s="19">
        <f t="shared" si="39"/>
        <v>0</v>
      </c>
      <c r="I327" s="19">
        <f t="shared" si="37"/>
        <v>0</v>
      </c>
      <c r="J327" s="19">
        <f>SUM($H$18:$H327)</f>
        <v>10664033.810904941</v>
      </c>
    </row>
    <row r="328" spans="1:10">
      <c r="A328" s="22">
        <f>IF(Values_Entered,A327+1,"")</f>
        <v>311</v>
      </c>
      <c r="B328" s="21">
        <f t="shared" si="32"/>
        <v>52417</v>
      </c>
      <c r="C328" s="19">
        <f t="shared" si="38"/>
        <v>0</v>
      </c>
      <c r="D328" s="19">
        <f t="shared" si="33"/>
        <v>30150.993018174646</v>
      </c>
      <c r="E328" s="20">
        <f t="shared" si="34"/>
        <v>0</v>
      </c>
      <c r="F328" s="19">
        <f t="shared" si="35"/>
        <v>0</v>
      </c>
      <c r="G328" s="19">
        <f t="shared" si="36"/>
        <v>0</v>
      </c>
      <c r="H328" s="19">
        <f t="shared" si="39"/>
        <v>0</v>
      </c>
      <c r="I328" s="19">
        <f t="shared" si="37"/>
        <v>0</v>
      </c>
      <c r="J328" s="19">
        <f>SUM($H$18:$H328)</f>
        <v>10664033.810904941</v>
      </c>
    </row>
    <row r="329" spans="1:10">
      <c r="A329" s="22">
        <f>IF(Values_Entered,A328+1,"")</f>
        <v>312</v>
      </c>
      <c r="B329" s="21">
        <f t="shared" si="32"/>
        <v>52448</v>
      </c>
      <c r="C329" s="19">
        <f t="shared" si="38"/>
        <v>0</v>
      </c>
      <c r="D329" s="19">
        <f t="shared" si="33"/>
        <v>30150.993018174646</v>
      </c>
      <c r="E329" s="20">
        <f t="shared" si="34"/>
        <v>0</v>
      </c>
      <c r="F329" s="19">
        <f t="shared" si="35"/>
        <v>0</v>
      </c>
      <c r="G329" s="19">
        <f t="shared" si="36"/>
        <v>0</v>
      </c>
      <c r="H329" s="19">
        <f t="shared" si="39"/>
        <v>0</v>
      </c>
      <c r="I329" s="19">
        <f t="shared" si="37"/>
        <v>0</v>
      </c>
      <c r="J329" s="19">
        <f>SUM($H$18:$H329)</f>
        <v>10664033.810904941</v>
      </c>
    </row>
    <row r="330" spans="1:10">
      <c r="A330" s="22">
        <f>IF(Values_Entered,A329+1,"")</f>
        <v>313</v>
      </c>
      <c r="B330" s="21">
        <f t="shared" si="32"/>
        <v>52479</v>
      </c>
      <c r="C330" s="19">
        <f t="shared" si="38"/>
        <v>0</v>
      </c>
      <c r="D330" s="19">
        <f t="shared" si="33"/>
        <v>30150.993018174646</v>
      </c>
      <c r="E330" s="20">
        <f t="shared" si="34"/>
        <v>0</v>
      </c>
      <c r="F330" s="19">
        <f t="shared" si="35"/>
        <v>0</v>
      </c>
      <c r="G330" s="19">
        <f t="shared" si="36"/>
        <v>0</v>
      </c>
      <c r="H330" s="19">
        <f t="shared" si="39"/>
        <v>0</v>
      </c>
      <c r="I330" s="19">
        <f t="shared" si="37"/>
        <v>0</v>
      </c>
      <c r="J330" s="19">
        <f>SUM($H$18:$H330)</f>
        <v>10664033.810904941</v>
      </c>
    </row>
    <row r="331" spans="1:10">
      <c r="A331" s="22">
        <f>IF(Values_Entered,A330+1,"")</f>
        <v>314</v>
      </c>
      <c r="B331" s="21">
        <f t="shared" si="32"/>
        <v>52509</v>
      </c>
      <c r="C331" s="19">
        <f t="shared" si="38"/>
        <v>0</v>
      </c>
      <c r="D331" s="19">
        <f t="shared" si="33"/>
        <v>30150.993018174646</v>
      </c>
      <c r="E331" s="20">
        <f t="shared" si="34"/>
        <v>0</v>
      </c>
      <c r="F331" s="19">
        <f t="shared" si="35"/>
        <v>0</v>
      </c>
      <c r="G331" s="19">
        <f t="shared" si="36"/>
        <v>0</v>
      </c>
      <c r="H331" s="19">
        <f t="shared" si="39"/>
        <v>0</v>
      </c>
      <c r="I331" s="19">
        <f t="shared" si="37"/>
        <v>0</v>
      </c>
      <c r="J331" s="19">
        <f>SUM($H$18:$H331)</f>
        <v>10664033.810904941</v>
      </c>
    </row>
    <row r="332" spans="1:10">
      <c r="A332" s="22">
        <f>IF(Values_Entered,A331+1,"")</f>
        <v>315</v>
      </c>
      <c r="B332" s="21">
        <f t="shared" si="32"/>
        <v>52540</v>
      </c>
      <c r="C332" s="19">
        <f t="shared" si="38"/>
        <v>0</v>
      </c>
      <c r="D332" s="19">
        <f t="shared" si="33"/>
        <v>30150.993018174646</v>
      </c>
      <c r="E332" s="20">
        <f t="shared" si="34"/>
        <v>0</v>
      </c>
      <c r="F332" s="19">
        <f t="shared" si="35"/>
        <v>0</v>
      </c>
      <c r="G332" s="19">
        <f t="shared" si="36"/>
        <v>0</v>
      </c>
      <c r="H332" s="19">
        <f t="shared" si="39"/>
        <v>0</v>
      </c>
      <c r="I332" s="19">
        <f t="shared" si="37"/>
        <v>0</v>
      </c>
      <c r="J332" s="19">
        <f>SUM($H$18:$H332)</f>
        <v>10664033.810904941</v>
      </c>
    </row>
    <row r="333" spans="1:10">
      <c r="A333" s="22">
        <f>IF(Values_Entered,A332+1,"")</f>
        <v>316</v>
      </c>
      <c r="B333" s="21">
        <f t="shared" si="32"/>
        <v>52570</v>
      </c>
      <c r="C333" s="19">
        <f t="shared" si="38"/>
        <v>0</v>
      </c>
      <c r="D333" s="19">
        <f t="shared" si="33"/>
        <v>30150.993018174646</v>
      </c>
      <c r="E333" s="20">
        <f t="shared" si="34"/>
        <v>0</v>
      </c>
      <c r="F333" s="19">
        <f t="shared" si="35"/>
        <v>0</v>
      </c>
      <c r="G333" s="19">
        <f t="shared" si="36"/>
        <v>0</v>
      </c>
      <c r="H333" s="19">
        <f t="shared" si="39"/>
        <v>0</v>
      </c>
      <c r="I333" s="19">
        <f t="shared" si="37"/>
        <v>0</v>
      </c>
      <c r="J333" s="19">
        <f>SUM($H$18:$H333)</f>
        <v>10664033.810904941</v>
      </c>
    </row>
    <row r="334" spans="1:10">
      <c r="A334" s="22">
        <f>IF(Values_Entered,A333+1,"")</f>
        <v>317</v>
      </c>
      <c r="B334" s="21">
        <f t="shared" si="32"/>
        <v>52601</v>
      </c>
      <c r="C334" s="19">
        <f t="shared" si="38"/>
        <v>0</v>
      </c>
      <c r="D334" s="19">
        <f t="shared" si="33"/>
        <v>30150.993018174646</v>
      </c>
      <c r="E334" s="20">
        <f t="shared" si="34"/>
        <v>0</v>
      </c>
      <c r="F334" s="19">
        <f t="shared" si="35"/>
        <v>0</v>
      </c>
      <c r="G334" s="19">
        <f t="shared" si="36"/>
        <v>0</v>
      </c>
      <c r="H334" s="19">
        <f t="shared" si="39"/>
        <v>0</v>
      </c>
      <c r="I334" s="19">
        <f t="shared" si="37"/>
        <v>0</v>
      </c>
      <c r="J334" s="19">
        <f>SUM($H$18:$H334)</f>
        <v>10664033.810904941</v>
      </c>
    </row>
    <row r="335" spans="1:10">
      <c r="A335" s="22">
        <f>IF(Values_Entered,A334+1,"")</f>
        <v>318</v>
      </c>
      <c r="B335" s="21">
        <f t="shared" si="32"/>
        <v>52632</v>
      </c>
      <c r="C335" s="19">
        <f t="shared" si="38"/>
        <v>0</v>
      </c>
      <c r="D335" s="19">
        <f t="shared" si="33"/>
        <v>30150.993018174646</v>
      </c>
      <c r="E335" s="20">
        <f t="shared" si="34"/>
        <v>0</v>
      </c>
      <c r="F335" s="19">
        <f t="shared" si="35"/>
        <v>0</v>
      </c>
      <c r="G335" s="19">
        <f t="shared" si="36"/>
        <v>0</v>
      </c>
      <c r="H335" s="19">
        <f t="shared" si="39"/>
        <v>0</v>
      </c>
      <c r="I335" s="19">
        <f t="shared" si="37"/>
        <v>0</v>
      </c>
      <c r="J335" s="19">
        <f>SUM($H$18:$H335)</f>
        <v>10664033.810904941</v>
      </c>
    </row>
    <row r="336" spans="1:10">
      <c r="A336" s="22">
        <f>IF(Values_Entered,A335+1,"")</f>
        <v>319</v>
      </c>
      <c r="B336" s="21">
        <f t="shared" si="32"/>
        <v>52661</v>
      </c>
      <c r="C336" s="19">
        <f t="shared" si="38"/>
        <v>0</v>
      </c>
      <c r="D336" s="19">
        <f t="shared" si="33"/>
        <v>30150.993018174646</v>
      </c>
      <c r="E336" s="20">
        <f t="shared" si="34"/>
        <v>0</v>
      </c>
      <c r="F336" s="19">
        <f t="shared" si="35"/>
        <v>0</v>
      </c>
      <c r="G336" s="19">
        <f t="shared" si="36"/>
        <v>0</v>
      </c>
      <c r="H336" s="19">
        <f t="shared" si="39"/>
        <v>0</v>
      </c>
      <c r="I336" s="19">
        <f t="shared" si="37"/>
        <v>0</v>
      </c>
      <c r="J336" s="19">
        <f>SUM($H$18:$H336)</f>
        <v>10664033.810904941</v>
      </c>
    </row>
    <row r="337" spans="1:10">
      <c r="A337" s="22">
        <f>IF(Values_Entered,A336+1,"")</f>
        <v>320</v>
      </c>
      <c r="B337" s="21">
        <f t="shared" si="32"/>
        <v>52692</v>
      </c>
      <c r="C337" s="19">
        <f t="shared" si="38"/>
        <v>0</v>
      </c>
      <c r="D337" s="19">
        <f t="shared" si="33"/>
        <v>30150.993018174646</v>
      </c>
      <c r="E337" s="20">
        <f t="shared" si="34"/>
        <v>0</v>
      </c>
      <c r="F337" s="19">
        <f t="shared" si="35"/>
        <v>0</v>
      </c>
      <c r="G337" s="19">
        <f t="shared" si="36"/>
        <v>0</v>
      </c>
      <c r="H337" s="19">
        <f t="shared" si="39"/>
        <v>0</v>
      </c>
      <c r="I337" s="19">
        <f t="shared" si="37"/>
        <v>0</v>
      </c>
      <c r="J337" s="19">
        <f>SUM($H$18:$H337)</f>
        <v>10664033.810904941</v>
      </c>
    </row>
    <row r="338" spans="1:10">
      <c r="A338" s="22">
        <f>IF(Values_Entered,A337+1,"")</f>
        <v>321</v>
      </c>
      <c r="B338" s="21">
        <f t="shared" ref="B338:B401" si="40">IF(Pay_Num&lt;&gt;"",DATE(YEAR(Loan_Start),MONTH(Loan_Start)+(Pay_Num)*12/Num_Pmt_Per_Year,DAY(Loan_Start)),"")</f>
        <v>52722</v>
      </c>
      <c r="C338" s="19">
        <f t="shared" si="38"/>
        <v>0</v>
      </c>
      <c r="D338" s="19">
        <f t="shared" ref="D338:D401" si="41">IF(Pay_Num&lt;&gt;"",Scheduled_Monthly_Payment,"")</f>
        <v>30150.993018174646</v>
      </c>
      <c r="E338" s="20">
        <f t="shared" ref="E338:E401" si="42">IF(AND(Pay_Num&lt;&gt;"",Sched_Pay+Scheduled_Extra_Payments&lt;Beg_Bal),Scheduled_Extra_Payments,IF(AND(Pay_Num&lt;&gt;"",Beg_Bal-Sched_Pay&gt;0),Beg_Bal-Sched_Pay,IF(Pay_Num&lt;&gt;"",0,"")))</f>
        <v>0</v>
      </c>
      <c r="F338" s="19">
        <f t="shared" ref="F338:F401" si="43">IF(AND(Pay_Num&lt;&gt;"",Sched_Pay+Extra_Pay&lt;Beg_Bal),Sched_Pay+Extra_Pay,IF(Pay_Num&lt;&gt;"",Beg_Bal,""))</f>
        <v>0</v>
      </c>
      <c r="G338" s="19">
        <f t="shared" ref="G338:G401" si="44">IF(Pay_Num&lt;&gt;"",Total_Pay-Int,"")</f>
        <v>0</v>
      </c>
      <c r="H338" s="19">
        <f t="shared" si="39"/>
        <v>0</v>
      </c>
      <c r="I338" s="19">
        <f t="shared" ref="I338:I401" si="45">IF(AND(Pay_Num&lt;&gt;"",Sched_Pay+Extra_Pay&lt;Beg_Bal),Beg_Bal-Princ,IF(Pay_Num&lt;&gt;"",0,""))</f>
        <v>0</v>
      </c>
      <c r="J338" s="19">
        <f>SUM($H$18:$H338)</f>
        <v>10664033.810904941</v>
      </c>
    </row>
    <row r="339" spans="1:10">
      <c r="A339" s="22">
        <f>IF(Values_Entered,A338+1,"")</f>
        <v>322</v>
      </c>
      <c r="B339" s="21">
        <f t="shared" si="40"/>
        <v>52753</v>
      </c>
      <c r="C339" s="19">
        <f t="shared" ref="C339:C402" si="46">IF(Pay_Num&lt;&gt;"",I338,"")</f>
        <v>0</v>
      </c>
      <c r="D339" s="19">
        <f t="shared" si="41"/>
        <v>30150.993018174646</v>
      </c>
      <c r="E339" s="20">
        <f t="shared" si="42"/>
        <v>0</v>
      </c>
      <c r="F339" s="19">
        <f t="shared" si="43"/>
        <v>0</v>
      </c>
      <c r="G339" s="19">
        <f t="shared" si="44"/>
        <v>0</v>
      </c>
      <c r="H339" s="19">
        <f t="shared" ref="H339:H402" si="47">IF(Pay_Num&lt;&gt;"",Beg_Bal*Interest_Rate/Num_Pmt_Per_Year,"")</f>
        <v>0</v>
      </c>
      <c r="I339" s="19">
        <f t="shared" si="45"/>
        <v>0</v>
      </c>
      <c r="J339" s="19">
        <f>SUM($H$18:$H339)</f>
        <v>10664033.810904941</v>
      </c>
    </row>
    <row r="340" spans="1:10">
      <c r="A340" s="22">
        <f>IF(Values_Entered,A339+1,"")</f>
        <v>323</v>
      </c>
      <c r="B340" s="21">
        <f t="shared" si="40"/>
        <v>52783</v>
      </c>
      <c r="C340" s="19">
        <f t="shared" si="46"/>
        <v>0</v>
      </c>
      <c r="D340" s="19">
        <f t="shared" si="41"/>
        <v>30150.993018174646</v>
      </c>
      <c r="E340" s="20">
        <f t="shared" si="42"/>
        <v>0</v>
      </c>
      <c r="F340" s="19">
        <f t="shared" si="43"/>
        <v>0</v>
      </c>
      <c r="G340" s="19">
        <f t="shared" si="44"/>
        <v>0</v>
      </c>
      <c r="H340" s="19">
        <f t="shared" si="47"/>
        <v>0</v>
      </c>
      <c r="I340" s="19">
        <f t="shared" si="45"/>
        <v>0</v>
      </c>
      <c r="J340" s="19">
        <f>SUM($H$18:$H340)</f>
        <v>10664033.810904941</v>
      </c>
    </row>
    <row r="341" spans="1:10">
      <c r="A341" s="22">
        <f>IF(Values_Entered,A340+1,"")</f>
        <v>324</v>
      </c>
      <c r="B341" s="21">
        <f t="shared" si="40"/>
        <v>52814</v>
      </c>
      <c r="C341" s="19">
        <f t="shared" si="46"/>
        <v>0</v>
      </c>
      <c r="D341" s="19">
        <f t="shared" si="41"/>
        <v>30150.993018174646</v>
      </c>
      <c r="E341" s="20">
        <f t="shared" si="42"/>
        <v>0</v>
      </c>
      <c r="F341" s="19">
        <f t="shared" si="43"/>
        <v>0</v>
      </c>
      <c r="G341" s="19">
        <f t="shared" si="44"/>
        <v>0</v>
      </c>
      <c r="H341" s="19">
        <f t="shared" si="47"/>
        <v>0</v>
      </c>
      <c r="I341" s="19">
        <f t="shared" si="45"/>
        <v>0</v>
      </c>
      <c r="J341" s="19">
        <f>SUM($H$18:$H341)</f>
        <v>10664033.810904941</v>
      </c>
    </row>
    <row r="342" spans="1:10">
      <c r="A342" s="22">
        <f>IF(Values_Entered,A341+1,"")</f>
        <v>325</v>
      </c>
      <c r="B342" s="21">
        <f t="shared" si="40"/>
        <v>52845</v>
      </c>
      <c r="C342" s="19">
        <f t="shared" si="46"/>
        <v>0</v>
      </c>
      <c r="D342" s="19">
        <f t="shared" si="41"/>
        <v>30150.993018174646</v>
      </c>
      <c r="E342" s="20">
        <f t="shared" si="42"/>
        <v>0</v>
      </c>
      <c r="F342" s="19">
        <f t="shared" si="43"/>
        <v>0</v>
      </c>
      <c r="G342" s="19">
        <f t="shared" si="44"/>
        <v>0</v>
      </c>
      <c r="H342" s="19">
        <f t="shared" si="47"/>
        <v>0</v>
      </c>
      <c r="I342" s="19">
        <f t="shared" si="45"/>
        <v>0</v>
      </c>
      <c r="J342" s="19">
        <f>SUM($H$18:$H342)</f>
        <v>10664033.810904941</v>
      </c>
    </row>
    <row r="343" spans="1:10">
      <c r="A343" s="22">
        <f>IF(Values_Entered,A342+1,"")</f>
        <v>326</v>
      </c>
      <c r="B343" s="21">
        <f t="shared" si="40"/>
        <v>52875</v>
      </c>
      <c r="C343" s="19">
        <f t="shared" si="46"/>
        <v>0</v>
      </c>
      <c r="D343" s="19">
        <f t="shared" si="41"/>
        <v>30150.993018174646</v>
      </c>
      <c r="E343" s="20">
        <f t="shared" si="42"/>
        <v>0</v>
      </c>
      <c r="F343" s="19">
        <f t="shared" si="43"/>
        <v>0</v>
      </c>
      <c r="G343" s="19">
        <f t="shared" si="44"/>
        <v>0</v>
      </c>
      <c r="H343" s="19">
        <f t="shared" si="47"/>
        <v>0</v>
      </c>
      <c r="I343" s="19">
        <f t="shared" si="45"/>
        <v>0</v>
      </c>
      <c r="J343" s="19">
        <f>SUM($H$18:$H343)</f>
        <v>10664033.810904941</v>
      </c>
    </row>
    <row r="344" spans="1:10">
      <c r="A344" s="22">
        <f>IF(Values_Entered,A343+1,"")</f>
        <v>327</v>
      </c>
      <c r="B344" s="21">
        <f t="shared" si="40"/>
        <v>52906</v>
      </c>
      <c r="C344" s="19">
        <f t="shared" si="46"/>
        <v>0</v>
      </c>
      <c r="D344" s="19">
        <f t="shared" si="41"/>
        <v>30150.993018174646</v>
      </c>
      <c r="E344" s="20">
        <f t="shared" si="42"/>
        <v>0</v>
      </c>
      <c r="F344" s="19">
        <f t="shared" si="43"/>
        <v>0</v>
      </c>
      <c r="G344" s="19">
        <f t="shared" si="44"/>
        <v>0</v>
      </c>
      <c r="H344" s="19">
        <f t="shared" si="47"/>
        <v>0</v>
      </c>
      <c r="I344" s="19">
        <f t="shared" si="45"/>
        <v>0</v>
      </c>
      <c r="J344" s="19">
        <f>SUM($H$18:$H344)</f>
        <v>10664033.810904941</v>
      </c>
    </row>
    <row r="345" spans="1:10">
      <c r="A345" s="22">
        <f>IF(Values_Entered,A344+1,"")</f>
        <v>328</v>
      </c>
      <c r="B345" s="21">
        <f t="shared" si="40"/>
        <v>52936</v>
      </c>
      <c r="C345" s="19">
        <f t="shared" si="46"/>
        <v>0</v>
      </c>
      <c r="D345" s="19">
        <f t="shared" si="41"/>
        <v>30150.993018174646</v>
      </c>
      <c r="E345" s="20">
        <f t="shared" si="42"/>
        <v>0</v>
      </c>
      <c r="F345" s="19">
        <f t="shared" si="43"/>
        <v>0</v>
      </c>
      <c r="G345" s="19">
        <f t="shared" si="44"/>
        <v>0</v>
      </c>
      <c r="H345" s="19">
        <f t="shared" si="47"/>
        <v>0</v>
      </c>
      <c r="I345" s="19">
        <f t="shared" si="45"/>
        <v>0</v>
      </c>
      <c r="J345" s="19">
        <f>SUM($H$18:$H345)</f>
        <v>10664033.810904941</v>
      </c>
    </row>
    <row r="346" spans="1:10">
      <c r="A346" s="22">
        <f>IF(Values_Entered,A345+1,"")</f>
        <v>329</v>
      </c>
      <c r="B346" s="21">
        <f t="shared" si="40"/>
        <v>52967</v>
      </c>
      <c r="C346" s="19">
        <f t="shared" si="46"/>
        <v>0</v>
      </c>
      <c r="D346" s="19">
        <f t="shared" si="41"/>
        <v>30150.993018174646</v>
      </c>
      <c r="E346" s="20">
        <f t="shared" si="42"/>
        <v>0</v>
      </c>
      <c r="F346" s="19">
        <f t="shared" si="43"/>
        <v>0</v>
      </c>
      <c r="G346" s="19">
        <f t="shared" si="44"/>
        <v>0</v>
      </c>
      <c r="H346" s="19">
        <f t="shared" si="47"/>
        <v>0</v>
      </c>
      <c r="I346" s="19">
        <f t="shared" si="45"/>
        <v>0</v>
      </c>
      <c r="J346" s="19">
        <f>SUM($H$18:$H346)</f>
        <v>10664033.810904941</v>
      </c>
    </row>
    <row r="347" spans="1:10">
      <c r="A347" s="22">
        <f>IF(Values_Entered,A346+1,"")</f>
        <v>330</v>
      </c>
      <c r="B347" s="21">
        <f t="shared" si="40"/>
        <v>52998</v>
      </c>
      <c r="C347" s="19">
        <f t="shared" si="46"/>
        <v>0</v>
      </c>
      <c r="D347" s="19">
        <f t="shared" si="41"/>
        <v>30150.993018174646</v>
      </c>
      <c r="E347" s="20">
        <f t="shared" si="42"/>
        <v>0</v>
      </c>
      <c r="F347" s="19">
        <f t="shared" si="43"/>
        <v>0</v>
      </c>
      <c r="G347" s="19">
        <f t="shared" si="44"/>
        <v>0</v>
      </c>
      <c r="H347" s="19">
        <f t="shared" si="47"/>
        <v>0</v>
      </c>
      <c r="I347" s="19">
        <f t="shared" si="45"/>
        <v>0</v>
      </c>
      <c r="J347" s="19">
        <f>SUM($H$18:$H347)</f>
        <v>10664033.810904941</v>
      </c>
    </row>
    <row r="348" spans="1:10">
      <c r="A348" s="22">
        <f>IF(Values_Entered,A347+1,"")</f>
        <v>331</v>
      </c>
      <c r="B348" s="21">
        <f t="shared" si="40"/>
        <v>53026</v>
      </c>
      <c r="C348" s="19">
        <f t="shared" si="46"/>
        <v>0</v>
      </c>
      <c r="D348" s="19">
        <f t="shared" si="41"/>
        <v>30150.993018174646</v>
      </c>
      <c r="E348" s="20">
        <f t="shared" si="42"/>
        <v>0</v>
      </c>
      <c r="F348" s="19">
        <f t="shared" si="43"/>
        <v>0</v>
      </c>
      <c r="G348" s="19">
        <f t="shared" si="44"/>
        <v>0</v>
      </c>
      <c r="H348" s="19">
        <f t="shared" si="47"/>
        <v>0</v>
      </c>
      <c r="I348" s="19">
        <f t="shared" si="45"/>
        <v>0</v>
      </c>
      <c r="J348" s="19">
        <f>SUM($H$18:$H348)</f>
        <v>10664033.810904941</v>
      </c>
    </row>
    <row r="349" spans="1:10">
      <c r="A349" s="22">
        <f>IF(Values_Entered,A348+1,"")</f>
        <v>332</v>
      </c>
      <c r="B349" s="21">
        <f t="shared" si="40"/>
        <v>53057</v>
      </c>
      <c r="C349" s="19">
        <f t="shared" si="46"/>
        <v>0</v>
      </c>
      <c r="D349" s="19">
        <f t="shared" si="41"/>
        <v>30150.993018174646</v>
      </c>
      <c r="E349" s="20">
        <f t="shared" si="42"/>
        <v>0</v>
      </c>
      <c r="F349" s="19">
        <f t="shared" si="43"/>
        <v>0</v>
      </c>
      <c r="G349" s="19">
        <f t="shared" si="44"/>
        <v>0</v>
      </c>
      <c r="H349" s="19">
        <f t="shared" si="47"/>
        <v>0</v>
      </c>
      <c r="I349" s="19">
        <f t="shared" si="45"/>
        <v>0</v>
      </c>
      <c r="J349" s="19">
        <f>SUM($H$18:$H349)</f>
        <v>10664033.810904941</v>
      </c>
    </row>
    <row r="350" spans="1:10">
      <c r="A350" s="22">
        <f>IF(Values_Entered,A349+1,"")</f>
        <v>333</v>
      </c>
      <c r="B350" s="21">
        <f t="shared" si="40"/>
        <v>53087</v>
      </c>
      <c r="C350" s="19">
        <f t="shared" si="46"/>
        <v>0</v>
      </c>
      <c r="D350" s="19">
        <f t="shared" si="41"/>
        <v>30150.993018174646</v>
      </c>
      <c r="E350" s="20">
        <f t="shared" si="42"/>
        <v>0</v>
      </c>
      <c r="F350" s="19">
        <f t="shared" si="43"/>
        <v>0</v>
      </c>
      <c r="G350" s="19">
        <f t="shared" si="44"/>
        <v>0</v>
      </c>
      <c r="H350" s="19">
        <f t="shared" si="47"/>
        <v>0</v>
      </c>
      <c r="I350" s="19">
        <f t="shared" si="45"/>
        <v>0</v>
      </c>
      <c r="J350" s="19">
        <f>SUM($H$18:$H350)</f>
        <v>10664033.810904941</v>
      </c>
    </row>
    <row r="351" spans="1:10">
      <c r="A351" s="22">
        <f>IF(Values_Entered,A350+1,"")</f>
        <v>334</v>
      </c>
      <c r="B351" s="21">
        <f t="shared" si="40"/>
        <v>53118</v>
      </c>
      <c r="C351" s="19">
        <f t="shared" si="46"/>
        <v>0</v>
      </c>
      <c r="D351" s="19">
        <f t="shared" si="41"/>
        <v>30150.993018174646</v>
      </c>
      <c r="E351" s="20">
        <f t="shared" si="42"/>
        <v>0</v>
      </c>
      <c r="F351" s="19">
        <f t="shared" si="43"/>
        <v>0</v>
      </c>
      <c r="G351" s="19">
        <f t="shared" si="44"/>
        <v>0</v>
      </c>
      <c r="H351" s="19">
        <f t="shared" si="47"/>
        <v>0</v>
      </c>
      <c r="I351" s="19">
        <f t="shared" si="45"/>
        <v>0</v>
      </c>
      <c r="J351" s="19">
        <f>SUM($H$18:$H351)</f>
        <v>10664033.810904941</v>
      </c>
    </row>
    <row r="352" spans="1:10">
      <c r="A352" s="22">
        <f>IF(Values_Entered,A351+1,"")</f>
        <v>335</v>
      </c>
      <c r="B352" s="21">
        <f t="shared" si="40"/>
        <v>53148</v>
      </c>
      <c r="C352" s="19">
        <f t="shared" si="46"/>
        <v>0</v>
      </c>
      <c r="D352" s="19">
        <f t="shared" si="41"/>
        <v>30150.993018174646</v>
      </c>
      <c r="E352" s="20">
        <f t="shared" si="42"/>
        <v>0</v>
      </c>
      <c r="F352" s="19">
        <f t="shared" si="43"/>
        <v>0</v>
      </c>
      <c r="G352" s="19">
        <f t="shared" si="44"/>
        <v>0</v>
      </c>
      <c r="H352" s="19">
        <f t="shared" si="47"/>
        <v>0</v>
      </c>
      <c r="I352" s="19">
        <f t="shared" si="45"/>
        <v>0</v>
      </c>
      <c r="J352" s="19">
        <f>SUM($H$18:$H352)</f>
        <v>10664033.810904941</v>
      </c>
    </row>
    <row r="353" spans="1:10">
      <c r="A353" s="22">
        <f>IF(Values_Entered,A352+1,"")</f>
        <v>336</v>
      </c>
      <c r="B353" s="21">
        <f t="shared" si="40"/>
        <v>53179</v>
      </c>
      <c r="C353" s="19">
        <f t="shared" si="46"/>
        <v>0</v>
      </c>
      <c r="D353" s="19">
        <f t="shared" si="41"/>
        <v>30150.993018174646</v>
      </c>
      <c r="E353" s="20">
        <f t="shared" si="42"/>
        <v>0</v>
      </c>
      <c r="F353" s="19">
        <f t="shared" si="43"/>
        <v>0</v>
      </c>
      <c r="G353" s="19">
        <f t="shared" si="44"/>
        <v>0</v>
      </c>
      <c r="H353" s="19">
        <f t="shared" si="47"/>
        <v>0</v>
      </c>
      <c r="I353" s="19">
        <f t="shared" si="45"/>
        <v>0</v>
      </c>
      <c r="J353" s="19">
        <f>SUM($H$18:$H353)</f>
        <v>10664033.810904941</v>
      </c>
    </row>
    <row r="354" spans="1:10">
      <c r="A354" s="22">
        <f>IF(Values_Entered,A353+1,"")</f>
        <v>337</v>
      </c>
      <c r="B354" s="21">
        <f t="shared" si="40"/>
        <v>53210</v>
      </c>
      <c r="C354" s="19">
        <f t="shared" si="46"/>
        <v>0</v>
      </c>
      <c r="D354" s="19">
        <f t="shared" si="41"/>
        <v>30150.993018174646</v>
      </c>
      <c r="E354" s="20">
        <f t="shared" si="42"/>
        <v>0</v>
      </c>
      <c r="F354" s="19">
        <f t="shared" si="43"/>
        <v>0</v>
      </c>
      <c r="G354" s="19">
        <f t="shared" si="44"/>
        <v>0</v>
      </c>
      <c r="H354" s="19">
        <f t="shared" si="47"/>
        <v>0</v>
      </c>
      <c r="I354" s="19">
        <f t="shared" si="45"/>
        <v>0</v>
      </c>
      <c r="J354" s="19">
        <f>SUM($H$18:$H354)</f>
        <v>10664033.810904941</v>
      </c>
    </row>
    <row r="355" spans="1:10">
      <c r="A355" s="22">
        <f>IF(Values_Entered,A354+1,"")</f>
        <v>338</v>
      </c>
      <c r="B355" s="21">
        <f t="shared" si="40"/>
        <v>53240</v>
      </c>
      <c r="C355" s="19">
        <f t="shared" si="46"/>
        <v>0</v>
      </c>
      <c r="D355" s="19">
        <f t="shared" si="41"/>
        <v>30150.993018174646</v>
      </c>
      <c r="E355" s="20">
        <f t="shared" si="42"/>
        <v>0</v>
      </c>
      <c r="F355" s="19">
        <f t="shared" si="43"/>
        <v>0</v>
      </c>
      <c r="G355" s="19">
        <f t="shared" si="44"/>
        <v>0</v>
      </c>
      <c r="H355" s="19">
        <f t="shared" si="47"/>
        <v>0</v>
      </c>
      <c r="I355" s="19">
        <f t="shared" si="45"/>
        <v>0</v>
      </c>
      <c r="J355" s="19">
        <f>SUM($H$18:$H355)</f>
        <v>10664033.810904941</v>
      </c>
    </row>
    <row r="356" spans="1:10">
      <c r="A356" s="22">
        <f>IF(Values_Entered,A355+1,"")</f>
        <v>339</v>
      </c>
      <c r="B356" s="21">
        <f t="shared" si="40"/>
        <v>53271</v>
      </c>
      <c r="C356" s="19">
        <f t="shared" si="46"/>
        <v>0</v>
      </c>
      <c r="D356" s="19">
        <f t="shared" si="41"/>
        <v>30150.993018174646</v>
      </c>
      <c r="E356" s="20">
        <f t="shared" si="42"/>
        <v>0</v>
      </c>
      <c r="F356" s="19">
        <f t="shared" si="43"/>
        <v>0</v>
      </c>
      <c r="G356" s="19">
        <f t="shared" si="44"/>
        <v>0</v>
      </c>
      <c r="H356" s="19">
        <f t="shared" si="47"/>
        <v>0</v>
      </c>
      <c r="I356" s="19">
        <f t="shared" si="45"/>
        <v>0</v>
      </c>
      <c r="J356" s="19">
        <f>SUM($H$18:$H356)</f>
        <v>10664033.810904941</v>
      </c>
    </row>
    <row r="357" spans="1:10">
      <c r="A357" s="22">
        <f>IF(Values_Entered,A356+1,"")</f>
        <v>340</v>
      </c>
      <c r="B357" s="21">
        <f t="shared" si="40"/>
        <v>53301</v>
      </c>
      <c r="C357" s="19">
        <f t="shared" si="46"/>
        <v>0</v>
      </c>
      <c r="D357" s="19">
        <f t="shared" si="41"/>
        <v>30150.993018174646</v>
      </c>
      <c r="E357" s="20">
        <f t="shared" si="42"/>
        <v>0</v>
      </c>
      <c r="F357" s="19">
        <f t="shared" si="43"/>
        <v>0</v>
      </c>
      <c r="G357" s="19">
        <f t="shared" si="44"/>
        <v>0</v>
      </c>
      <c r="H357" s="19">
        <f t="shared" si="47"/>
        <v>0</v>
      </c>
      <c r="I357" s="19">
        <f t="shared" si="45"/>
        <v>0</v>
      </c>
      <c r="J357" s="19">
        <f>SUM($H$18:$H357)</f>
        <v>10664033.810904941</v>
      </c>
    </row>
    <row r="358" spans="1:10">
      <c r="A358" s="22">
        <f>IF(Values_Entered,A357+1,"")</f>
        <v>341</v>
      </c>
      <c r="B358" s="21">
        <f t="shared" si="40"/>
        <v>53332</v>
      </c>
      <c r="C358" s="19">
        <f t="shared" si="46"/>
        <v>0</v>
      </c>
      <c r="D358" s="19">
        <f t="shared" si="41"/>
        <v>30150.993018174646</v>
      </c>
      <c r="E358" s="20">
        <f t="shared" si="42"/>
        <v>0</v>
      </c>
      <c r="F358" s="19">
        <f t="shared" si="43"/>
        <v>0</v>
      </c>
      <c r="G358" s="19">
        <f t="shared" si="44"/>
        <v>0</v>
      </c>
      <c r="H358" s="19">
        <f t="shared" si="47"/>
        <v>0</v>
      </c>
      <c r="I358" s="19">
        <f t="shared" si="45"/>
        <v>0</v>
      </c>
      <c r="J358" s="19">
        <f>SUM($H$18:$H358)</f>
        <v>10664033.810904941</v>
      </c>
    </row>
    <row r="359" spans="1:10">
      <c r="A359" s="22">
        <f>IF(Values_Entered,A358+1,"")</f>
        <v>342</v>
      </c>
      <c r="B359" s="21">
        <f t="shared" si="40"/>
        <v>53363</v>
      </c>
      <c r="C359" s="19">
        <f t="shared" si="46"/>
        <v>0</v>
      </c>
      <c r="D359" s="19">
        <f t="shared" si="41"/>
        <v>30150.993018174646</v>
      </c>
      <c r="E359" s="20">
        <f t="shared" si="42"/>
        <v>0</v>
      </c>
      <c r="F359" s="19">
        <f t="shared" si="43"/>
        <v>0</v>
      </c>
      <c r="G359" s="19">
        <f t="shared" si="44"/>
        <v>0</v>
      </c>
      <c r="H359" s="19">
        <f t="shared" si="47"/>
        <v>0</v>
      </c>
      <c r="I359" s="19">
        <f t="shared" si="45"/>
        <v>0</v>
      </c>
      <c r="J359" s="19">
        <f>SUM($H$18:$H359)</f>
        <v>10664033.810904941</v>
      </c>
    </row>
    <row r="360" spans="1:10">
      <c r="A360" s="22">
        <f>IF(Values_Entered,A359+1,"")</f>
        <v>343</v>
      </c>
      <c r="B360" s="21">
        <f t="shared" si="40"/>
        <v>53391</v>
      </c>
      <c r="C360" s="19">
        <f t="shared" si="46"/>
        <v>0</v>
      </c>
      <c r="D360" s="19">
        <f t="shared" si="41"/>
        <v>30150.993018174646</v>
      </c>
      <c r="E360" s="20">
        <f t="shared" si="42"/>
        <v>0</v>
      </c>
      <c r="F360" s="19">
        <f t="shared" si="43"/>
        <v>0</v>
      </c>
      <c r="G360" s="19">
        <f t="shared" si="44"/>
        <v>0</v>
      </c>
      <c r="H360" s="19">
        <f t="shared" si="47"/>
        <v>0</v>
      </c>
      <c r="I360" s="19">
        <f t="shared" si="45"/>
        <v>0</v>
      </c>
      <c r="J360" s="19">
        <f>SUM($H$18:$H360)</f>
        <v>10664033.810904941</v>
      </c>
    </row>
    <row r="361" spans="1:10">
      <c r="A361" s="22">
        <f>IF(Values_Entered,A360+1,"")</f>
        <v>344</v>
      </c>
      <c r="B361" s="21">
        <f t="shared" si="40"/>
        <v>53422</v>
      </c>
      <c r="C361" s="19">
        <f t="shared" si="46"/>
        <v>0</v>
      </c>
      <c r="D361" s="19">
        <f t="shared" si="41"/>
        <v>30150.993018174646</v>
      </c>
      <c r="E361" s="20">
        <f t="shared" si="42"/>
        <v>0</v>
      </c>
      <c r="F361" s="19">
        <f t="shared" si="43"/>
        <v>0</v>
      </c>
      <c r="G361" s="19">
        <f t="shared" si="44"/>
        <v>0</v>
      </c>
      <c r="H361" s="19">
        <f t="shared" si="47"/>
        <v>0</v>
      </c>
      <c r="I361" s="19">
        <f t="shared" si="45"/>
        <v>0</v>
      </c>
      <c r="J361" s="19">
        <f>SUM($H$18:$H361)</f>
        <v>10664033.810904941</v>
      </c>
    </row>
    <row r="362" spans="1:10">
      <c r="A362" s="22">
        <f>IF(Values_Entered,A361+1,"")</f>
        <v>345</v>
      </c>
      <c r="B362" s="21">
        <f t="shared" si="40"/>
        <v>53452</v>
      </c>
      <c r="C362" s="19">
        <f t="shared" si="46"/>
        <v>0</v>
      </c>
      <c r="D362" s="19">
        <f t="shared" si="41"/>
        <v>30150.993018174646</v>
      </c>
      <c r="E362" s="20">
        <f t="shared" si="42"/>
        <v>0</v>
      </c>
      <c r="F362" s="19">
        <f t="shared" si="43"/>
        <v>0</v>
      </c>
      <c r="G362" s="19">
        <f t="shared" si="44"/>
        <v>0</v>
      </c>
      <c r="H362" s="19">
        <f t="shared" si="47"/>
        <v>0</v>
      </c>
      <c r="I362" s="19">
        <f t="shared" si="45"/>
        <v>0</v>
      </c>
      <c r="J362" s="19">
        <f>SUM($H$18:$H362)</f>
        <v>10664033.810904941</v>
      </c>
    </row>
    <row r="363" spans="1:10">
      <c r="A363" s="22">
        <f>IF(Values_Entered,A362+1,"")</f>
        <v>346</v>
      </c>
      <c r="B363" s="21">
        <f t="shared" si="40"/>
        <v>53483</v>
      </c>
      <c r="C363" s="19">
        <f t="shared" si="46"/>
        <v>0</v>
      </c>
      <c r="D363" s="19">
        <f t="shared" si="41"/>
        <v>30150.993018174646</v>
      </c>
      <c r="E363" s="20">
        <f t="shared" si="42"/>
        <v>0</v>
      </c>
      <c r="F363" s="19">
        <f t="shared" si="43"/>
        <v>0</v>
      </c>
      <c r="G363" s="19">
        <f t="shared" si="44"/>
        <v>0</v>
      </c>
      <c r="H363" s="19">
        <f t="shared" si="47"/>
        <v>0</v>
      </c>
      <c r="I363" s="19">
        <f t="shared" si="45"/>
        <v>0</v>
      </c>
      <c r="J363" s="19">
        <f>SUM($H$18:$H363)</f>
        <v>10664033.810904941</v>
      </c>
    </row>
    <row r="364" spans="1:10">
      <c r="A364" s="22">
        <f>IF(Values_Entered,A363+1,"")</f>
        <v>347</v>
      </c>
      <c r="B364" s="21">
        <f t="shared" si="40"/>
        <v>53513</v>
      </c>
      <c r="C364" s="19">
        <f t="shared" si="46"/>
        <v>0</v>
      </c>
      <c r="D364" s="19">
        <f t="shared" si="41"/>
        <v>30150.993018174646</v>
      </c>
      <c r="E364" s="20">
        <f t="shared" si="42"/>
        <v>0</v>
      </c>
      <c r="F364" s="19">
        <f t="shared" si="43"/>
        <v>0</v>
      </c>
      <c r="G364" s="19">
        <f t="shared" si="44"/>
        <v>0</v>
      </c>
      <c r="H364" s="19">
        <f t="shared" si="47"/>
        <v>0</v>
      </c>
      <c r="I364" s="19">
        <f t="shared" si="45"/>
        <v>0</v>
      </c>
      <c r="J364" s="19">
        <f>SUM($H$18:$H364)</f>
        <v>10664033.810904941</v>
      </c>
    </row>
    <row r="365" spans="1:10">
      <c r="A365" s="22">
        <f>IF(Values_Entered,A364+1,"")</f>
        <v>348</v>
      </c>
      <c r="B365" s="21">
        <f t="shared" si="40"/>
        <v>53544</v>
      </c>
      <c r="C365" s="19">
        <f t="shared" si="46"/>
        <v>0</v>
      </c>
      <c r="D365" s="19">
        <f t="shared" si="41"/>
        <v>30150.993018174646</v>
      </c>
      <c r="E365" s="20">
        <f t="shared" si="42"/>
        <v>0</v>
      </c>
      <c r="F365" s="19">
        <f t="shared" si="43"/>
        <v>0</v>
      </c>
      <c r="G365" s="19">
        <f t="shared" si="44"/>
        <v>0</v>
      </c>
      <c r="H365" s="19">
        <f t="shared" si="47"/>
        <v>0</v>
      </c>
      <c r="I365" s="19">
        <f t="shared" si="45"/>
        <v>0</v>
      </c>
      <c r="J365" s="19">
        <f>SUM($H$18:$H365)</f>
        <v>10664033.810904941</v>
      </c>
    </row>
    <row r="366" spans="1:10">
      <c r="A366" s="22">
        <f>IF(Values_Entered,A365+1,"")</f>
        <v>349</v>
      </c>
      <c r="B366" s="21">
        <f t="shared" si="40"/>
        <v>53575</v>
      </c>
      <c r="C366" s="19">
        <f t="shared" si="46"/>
        <v>0</v>
      </c>
      <c r="D366" s="19">
        <f t="shared" si="41"/>
        <v>30150.993018174646</v>
      </c>
      <c r="E366" s="20">
        <f t="shared" si="42"/>
        <v>0</v>
      </c>
      <c r="F366" s="19">
        <f t="shared" si="43"/>
        <v>0</v>
      </c>
      <c r="G366" s="19">
        <f t="shared" si="44"/>
        <v>0</v>
      </c>
      <c r="H366" s="19">
        <f t="shared" si="47"/>
        <v>0</v>
      </c>
      <c r="I366" s="19">
        <f t="shared" si="45"/>
        <v>0</v>
      </c>
      <c r="J366" s="19">
        <f>SUM($H$18:$H366)</f>
        <v>10664033.810904941</v>
      </c>
    </row>
    <row r="367" spans="1:10">
      <c r="A367" s="22">
        <f>IF(Values_Entered,A366+1,"")</f>
        <v>350</v>
      </c>
      <c r="B367" s="21">
        <f t="shared" si="40"/>
        <v>53605</v>
      </c>
      <c r="C367" s="19">
        <f t="shared" si="46"/>
        <v>0</v>
      </c>
      <c r="D367" s="19">
        <f t="shared" si="41"/>
        <v>30150.993018174646</v>
      </c>
      <c r="E367" s="20">
        <f t="shared" si="42"/>
        <v>0</v>
      </c>
      <c r="F367" s="19">
        <f t="shared" si="43"/>
        <v>0</v>
      </c>
      <c r="G367" s="19">
        <f t="shared" si="44"/>
        <v>0</v>
      </c>
      <c r="H367" s="19">
        <f t="shared" si="47"/>
        <v>0</v>
      </c>
      <c r="I367" s="19">
        <f t="shared" si="45"/>
        <v>0</v>
      </c>
      <c r="J367" s="19">
        <f>SUM($H$18:$H367)</f>
        <v>10664033.810904941</v>
      </c>
    </row>
    <row r="368" spans="1:10">
      <c r="A368" s="22">
        <f>IF(Values_Entered,A367+1,"")</f>
        <v>351</v>
      </c>
      <c r="B368" s="21">
        <f t="shared" si="40"/>
        <v>53636</v>
      </c>
      <c r="C368" s="19">
        <f t="shared" si="46"/>
        <v>0</v>
      </c>
      <c r="D368" s="19">
        <f t="shared" si="41"/>
        <v>30150.993018174646</v>
      </c>
      <c r="E368" s="20">
        <f t="shared" si="42"/>
        <v>0</v>
      </c>
      <c r="F368" s="19">
        <f t="shared" si="43"/>
        <v>0</v>
      </c>
      <c r="G368" s="19">
        <f t="shared" si="44"/>
        <v>0</v>
      </c>
      <c r="H368" s="19">
        <f t="shared" si="47"/>
        <v>0</v>
      </c>
      <c r="I368" s="19">
        <f t="shared" si="45"/>
        <v>0</v>
      </c>
      <c r="J368" s="19">
        <f>SUM($H$18:$H368)</f>
        <v>10664033.810904941</v>
      </c>
    </row>
    <row r="369" spans="1:10">
      <c r="A369" s="22">
        <f>IF(Values_Entered,A368+1,"")</f>
        <v>352</v>
      </c>
      <c r="B369" s="21">
        <f t="shared" si="40"/>
        <v>53666</v>
      </c>
      <c r="C369" s="19">
        <f t="shared" si="46"/>
        <v>0</v>
      </c>
      <c r="D369" s="19">
        <f t="shared" si="41"/>
        <v>30150.993018174646</v>
      </c>
      <c r="E369" s="20">
        <f t="shared" si="42"/>
        <v>0</v>
      </c>
      <c r="F369" s="19">
        <f t="shared" si="43"/>
        <v>0</v>
      </c>
      <c r="G369" s="19">
        <f t="shared" si="44"/>
        <v>0</v>
      </c>
      <c r="H369" s="19">
        <f t="shared" si="47"/>
        <v>0</v>
      </c>
      <c r="I369" s="19">
        <f t="shared" si="45"/>
        <v>0</v>
      </c>
      <c r="J369" s="19">
        <f>SUM($H$18:$H369)</f>
        <v>10664033.810904941</v>
      </c>
    </row>
    <row r="370" spans="1:10">
      <c r="A370" s="22">
        <f>IF(Values_Entered,A369+1,"")</f>
        <v>353</v>
      </c>
      <c r="B370" s="21">
        <f t="shared" si="40"/>
        <v>53697</v>
      </c>
      <c r="C370" s="19">
        <f t="shared" si="46"/>
        <v>0</v>
      </c>
      <c r="D370" s="19">
        <f t="shared" si="41"/>
        <v>30150.993018174646</v>
      </c>
      <c r="E370" s="20">
        <f t="shared" si="42"/>
        <v>0</v>
      </c>
      <c r="F370" s="19">
        <f t="shared" si="43"/>
        <v>0</v>
      </c>
      <c r="G370" s="19">
        <f t="shared" si="44"/>
        <v>0</v>
      </c>
      <c r="H370" s="19">
        <f t="shared" si="47"/>
        <v>0</v>
      </c>
      <c r="I370" s="19">
        <f t="shared" si="45"/>
        <v>0</v>
      </c>
      <c r="J370" s="19">
        <f>SUM($H$18:$H370)</f>
        <v>10664033.810904941</v>
      </c>
    </row>
    <row r="371" spans="1:10">
      <c r="A371" s="22">
        <f>IF(Values_Entered,A370+1,"")</f>
        <v>354</v>
      </c>
      <c r="B371" s="21">
        <f t="shared" si="40"/>
        <v>53728</v>
      </c>
      <c r="C371" s="19">
        <f t="shared" si="46"/>
        <v>0</v>
      </c>
      <c r="D371" s="19">
        <f t="shared" si="41"/>
        <v>30150.993018174646</v>
      </c>
      <c r="E371" s="20">
        <f t="shared" si="42"/>
        <v>0</v>
      </c>
      <c r="F371" s="19">
        <f t="shared" si="43"/>
        <v>0</v>
      </c>
      <c r="G371" s="19">
        <f t="shared" si="44"/>
        <v>0</v>
      </c>
      <c r="H371" s="19">
        <f t="shared" si="47"/>
        <v>0</v>
      </c>
      <c r="I371" s="19">
        <f t="shared" si="45"/>
        <v>0</v>
      </c>
      <c r="J371" s="19">
        <f>SUM($H$18:$H371)</f>
        <v>10664033.810904941</v>
      </c>
    </row>
    <row r="372" spans="1:10">
      <c r="A372" s="22">
        <f>IF(Values_Entered,A371+1,"")</f>
        <v>355</v>
      </c>
      <c r="B372" s="21">
        <f t="shared" si="40"/>
        <v>53756</v>
      </c>
      <c r="C372" s="19">
        <f t="shared" si="46"/>
        <v>0</v>
      </c>
      <c r="D372" s="19">
        <f t="shared" si="41"/>
        <v>30150.993018174646</v>
      </c>
      <c r="E372" s="20">
        <f t="shared" si="42"/>
        <v>0</v>
      </c>
      <c r="F372" s="19">
        <f t="shared" si="43"/>
        <v>0</v>
      </c>
      <c r="G372" s="19">
        <f t="shared" si="44"/>
        <v>0</v>
      </c>
      <c r="H372" s="19">
        <f t="shared" si="47"/>
        <v>0</v>
      </c>
      <c r="I372" s="19">
        <f t="shared" si="45"/>
        <v>0</v>
      </c>
      <c r="J372" s="19">
        <f>SUM($H$18:$H372)</f>
        <v>10664033.810904941</v>
      </c>
    </row>
    <row r="373" spans="1:10">
      <c r="A373" s="22">
        <f>IF(Values_Entered,A372+1,"")</f>
        <v>356</v>
      </c>
      <c r="B373" s="21">
        <f t="shared" si="40"/>
        <v>53787</v>
      </c>
      <c r="C373" s="19">
        <f t="shared" si="46"/>
        <v>0</v>
      </c>
      <c r="D373" s="19">
        <f t="shared" si="41"/>
        <v>30150.993018174646</v>
      </c>
      <c r="E373" s="20">
        <f t="shared" si="42"/>
        <v>0</v>
      </c>
      <c r="F373" s="19">
        <f t="shared" si="43"/>
        <v>0</v>
      </c>
      <c r="G373" s="19">
        <f t="shared" si="44"/>
        <v>0</v>
      </c>
      <c r="H373" s="19">
        <f t="shared" si="47"/>
        <v>0</v>
      </c>
      <c r="I373" s="19">
        <f t="shared" si="45"/>
        <v>0</v>
      </c>
      <c r="J373" s="19">
        <f>SUM($H$18:$H373)</f>
        <v>10664033.810904941</v>
      </c>
    </row>
    <row r="374" spans="1:10">
      <c r="A374" s="22">
        <f>IF(Values_Entered,A373+1,"")</f>
        <v>357</v>
      </c>
      <c r="B374" s="21">
        <f t="shared" si="40"/>
        <v>53817</v>
      </c>
      <c r="C374" s="19">
        <f t="shared" si="46"/>
        <v>0</v>
      </c>
      <c r="D374" s="19">
        <f t="shared" si="41"/>
        <v>30150.993018174646</v>
      </c>
      <c r="E374" s="20">
        <f t="shared" si="42"/>
        <v>0</v>
      </c>
      <c r="F374" s="19">
        <f t="shared" si="43"/>
        <v>0</v>
      </c>
      <c r="G374" s="19">
        <f t="shared" si="44"/>
        <v>0</v>
      </c>
      <c r="H374" s="19">
        <f t="shared" si="47"/>
        <v>0</v>
      </c>
      <c r="I374" s="19">
        <f t="shared" si="45"/>
        <v>0</v>
      </c>
      <c r="J374" s="19">
        <f>SUM($H$18:$H374)</f>
        <v>10664033.810904941</v>
      </c>
    </row>
    <row r="375" spans="1:10">
      <c r="A375" s="22">
        <f>IF(Values_Entered,A374+1,"")</f>
        <v>358</v>
      </c>
      <c r="B375" s="21">
        <f t="shared" si="40"/>
        <v>53848</v>
      </c>
      <c r="C375" s="19">
        <f t="shared" si="46"/>
        <v>0</v>
      </c>
      <c r="D375" s="19">
        <f t="shared" si="41"/>
        <v>30150.993018174646</v>
      </c>
      <c r="E375" s="20">
        <f t="shared" si="42"/>
        <v>0</v>
      </c>
      <c r="F375" s="19">
        <f t="shared" si="43"/>
        <v>0</v>
      </c>
      <c r="G375" s="19">
        <f t="shared" si="44"/>
        <v>0</v>
      </c>
      <c r="H375" s="19">
        <f t="shared" si="47"/>
        <v>0</v>
      </c>
      <c r="I375" s="19">
        <f t="shared" si="45"/>
        <v>0</v>
      </c>
      <c r="J375" s="19">
        <f>SUM($H$18:$H375)</f>
        <v>10664033.810904941</v>
      </c>
    </row>
    <row r="376" spans="1:10">
      <c r="A376" s="22">
        <f>IF(Values_Entered,A375+1,"")</f>
        <v>359</v>
      </c>
      <c r="B376" s="21">
        <f t="shared" si="40"/>
        <v>53878</v>
      </c>
      <c r="C376" s="19">
        <f t="shared" si="46"/>
        <v>0</v>
      </c>
      <c r="D376" s="19">
        <f t="shared" si="41"/>
        <v>30150.993018174646</v>
      </c>
      <c r="E376" s="20">
        <f t="shared" si="42"/>
        <v>0</v>
      </c>
      <c r="F376" s="19">
        <f t="shared" si="43"/>
        <v>0</v>
      </c>
      <c r="G376" s="19">
        <f t="shared" si="44"/>
        <v>0</v>
      </c>
      <c r="H376" s="19">
        <f t="shared" si="47"/>
        <v>0</v>
      </c>
      <c r="I376" s="19">
        <f t="shared" si="45"/>
        <v>0</v>
      </c>
      <c r="J376" s="19">
        <f>SUM($H$18:$H376)</f>
        <v>10664033.810904941</v>
      </c>
    </row>
    <row r="377" spans="1:10">
      <c r="A377" s="22">
        <f>IF(Values_Entered,A376+1,"")</f>
        <v>360</v>
      </c>
      <c r="B377" s="21">
        <f t="shared" si="40"/>
        <v>53909</v>
      </c>
      <c r="C377" s="19">
        <f t="shared" si="46"/>
        <v>0</v>
      </c>
      <c r="D377" s="19">
        <f t="shared" si="41"/>
        <v>30150.993018174646</v>
      </c>
      <c r="E377" s="20">
        <f t="shared" si="42"/>
        <v>0</v>
      </c>
      <c r="F377" s="19">
        <f t="shared" si="43"/>
        <v>0</v>
      </c>
      <c r="G377" s="19">
        <f t="shared" si="44"/>
        <v>0</v>
      </c>
      <c r="H377" s="19">
        <f t="shared" si="47"/>
        <v>0</v>
      </c>
      <c r="I377" s="19">
        <f t="shared" si="45"/>
        <v>0</v>
      </c>
      <c r="J377" s="19">
        <f>SUM($H$18:$H377)</f>
        <v>10664033.810904941</v>
      </c>
    </row>
    <row r="378" spans="1:10">
      <c r="A378" s="22">
        <f>IF(Values_Entered,A377+1,"")</f>
        <v>361</v>
      </c>
      <c r="B378" s="21">
        <f t="shared" si="40"/>
        <v>53940</v>
      </c>
      <c r="C378" s="19">
        <f t="shared" si="46"/>
        <v>0</v>
      </c>
      <c r="D378" s="19">
        <f t="shared" si="41"/>
        <v>30150.993018174646</v>
      </c>
      <c r="E378" s="20">
        <f t="shared" si="42"/>
        <v>0</v>
      </c>
      <c r="F378" s="19">
        <f t="shared" si="43"/>
        <v>0</v>
      </c>
      <c r="G378" s="19">
        <f t="shared" si="44"/>
        <v>0</v>
      </c>
      <c r="H378" s="19">
        <f t="shared" si="47"/>
        <v>0</v>
      </c>
      <c r="I378" s="19">
        <f t="shared" si="45"/>
        <v>0</v>
      </c>
      <c r="J378" s="19">
        <f>SUM($H$18:$H378)</f>
        <v>10664033.810904941</v>
      </c>
    </row>
    <row r="379" spans="1:10">
      <c r="A379" s="22">
        <f>IF(Values_Entered,A378+1,"")</f>
        <v>362</v>
      </c>
      <c r="B379" s="21">
        <f t="shared" si="40"/>
        <v>53970</v>
      </c>
      <c r="C379" s="19">
        <f t="shared" si="46"/>
        <v>0</v>
      </c>
      <c r="D379" s="19">
        <f t="shared" si="41"/>
        <v>30150.993018174646</v>
      </c>
      <c r="E379" s="20">
        <f t="shared" si="42"/>
        <v>0</v>
      </c>
      <c r="F379" s="19">
        <f t="shared" si="43"/>
        <v>0</v>
      </c>
      <c r="G379" s="19">
        <f t="shared" si="44"/>
        <v>0</v>
      </c>
      <c r="H379" s="19">
        <f t="shared" si="47"/>
        <v>0</v>
      </c>
      <c r="I379" s="19">
        <f t="shared" si="45"/>
        <v>0</v>
      </c>
      <c r="J379" s="19">
        <f>SUM($H$18:$H379)</f>
        <v>10664033.810904941</v>
      </c>
    </row>
    <row r="380" spans="1:10">
      <c r="A380" s="22">
        <f>IF(Values_Entered,A379+1,"")</f>
        <v>363</v>
      </c>
      <c r="B380" s="21">
        <f t="shared" si="40"/>
        <v>54001</v>
      </c>
      <c r="C380" s="19">
        <f t="shared" si="46"/>
        <v>0</v>
      </c>
      <c r="D380" s="19">
        <f t="shared" si="41"/>
        <v>30150.993018174646</v>
      </c>
      <c r="E380" s="20">
        <f t="shared" si="42"/>
        <v>0</v>
      </c>
      <c r="F380" s="19">
        <f t="shared" si="43"/>
        <v>0</v>
      </c>
      <c r="G380" s="19">
        <f t="shared" si="44"/>
        <v>0</v>
      </c>
      <c r="H380" s="19">
        <f t="shared" si="47"/>
        <v>0</v>
      </c>
      <c r="I380" s="19">
        <f t="shared" si="45"/>
        <v>0</v>
      </c>
      <c r="J380" s="19">
        <f>SUM($H$18:$H380)</f>
        <v>10664033.810904941</v>
      </c>
    </row>
    <row r="381" spans="1:10">
      <c r="A381" s="22">
        <f>IF(Values_Entered,A380+1,"")</f>
        <v>364</v>
      </c>
      <c r="B381" s="21">
        <f t="shared" si="40"/>
        <v>54031</v>
      </c>
      <c r="C381" s="19">
        <f t="shared" si="46"/>
        <v>0</v>
      </c>
      <c r="D381" s="19">
        <f t="shared" si="41"/>
        <v>30150.993018174646</v>
      </c>
      <c r="E381" s="20">
        <f t="shared" si="42"/>
        <v>0</v>
      </c>
      <c r="F381" s="19">
        <f t="shared" si="43"/>
        <v>0</v>
      </c>
      <c r="G381" s="19">
        <f t="shared" si="44"/>
        <v>0</v>
      </c>
      <c r="H381" s="19">
        <f t="shared" si="47"/>
        <v>0</v>
      </c>
      <c r="I381" s="19">
        <f t="shared" si="45"/>
        <v>0</v>
      </c>
      <c r="J381" s="19">
        <f>SUM($H$18:$H381)</f>
        <v>10664033.810904941</v>
      </c>
    </row>
    <row r="382" spans="1:10">
      <c r="A382" s="22">
        <f>IF(Values_Entered,A381+1,"")</f>
        <v>365</v>
      </c>
      <c r="B382" s="21">
        <f t="shared" si="40"/>
        <v>54062</v>
      </c>
      <c r="C382" s="19">
        <f t="shared" si="46"/>
        <v>0</v>
      </c>
      <c r="D382" s="19">
        <f t="shared" si="41"/>
        <v>30150.993018174646</v>
      </c>
      <c r="E382" s="20">
        <f t="shared" si="42"/>
        <v>0</v>
      </c>
      <c r="F382" s="19">
        <f t="shared" si="43"/>
        <v>0</v>
      </c>
      <c r="G382" s="19">
        <f t="shared" si="44"/>
        <v>0</v>
      </c>
      <c r="H382" s="19">
        <f t="shared" si="47"/>
        <v>0</v>
      </c>
      <c r="I382" s="19">
        <f t="shared" si="45"/>
        <v>0</v>
      </c>
      <c r="J382" s="19">
        <f>SUM($H$18:$H382)</f>
        <v>10664033.810904941</v>
      </c>
    </row>
    <row r="383" spans="1:10">
      <c r="A383" s="22">
        <f>IF(Values_Entered,A382+1,"")</f>
        <v>366</v>
      </c>
      <c r="B383" s="21">
        <f t="shared" si="40"/>
        <v>54093</v>
      </c>
      <c r="C383" s="19">
        <f t="shared" si="46"/>
        <v>0</v>
      </c>
      <c r="D383" s="19">
        <f t="shared" si="41"/>
        <v>30150.993018174646</v>
      </c>
      <c r="E383" s="20">
        <f t="shared" si="42"/>
        <v>0</v>
      </c>
      <c r="F383" s="19">
        <f t="shared" si="43"/>
        <v>0</v>
      </c>
      <c r="G383" s="19">
        <f t="shared" si="44"/>
        <v>0</v>
      </c>
      <c r="H383" s="19">
        <f t="shared" si="47"/>
        <v>0</v>
      </c>
      <c r="I383" s="19">
        <f t="shared" si="45"/>
        <v>0</v>
      </c>
      <c r="J383" s="19">
        <f>SUM($H$18:$H383)</f>
        <v>10664033.810904941</v>
      </c>
    </row>
    <row r="384" spans="1:10">
      <c r="A384" s="22">
        <f>IF(Values_Entered,A383+1,"")</f>
        <v>367</v>
      </c>
      <c r="B384" s="21">
        <f t="shared" si="40"/>
        <v>54122</v>
      </c>
      <c r="C384" s="19">
        <f t="shared" si="46"/>
        <v>0</v>
      </c>
      <c r="D384" s="19">
        <f t="shared" si="41"/>
        <v>30150.993018174646</v>
      </c>
      <c r="E384" s="20">
        <f t="shared" si="42"/>
        <v>0</v>
      </c>
      <c r="F384" s="19">
        <f t="shared" si="43"/>
        <v>0</v>
      </c>
      <c r="G384" s="19">
        <f t="shared" si="44"/>
        <v>0</v>
      </c>
      <c r="H384" s="19">
        <f t="shared" si="47"/>
        <v>0</v>
      </c>
      <c r="I384" s="19">
        <f t="shared" si="45"/>
        <v>0</v>
      </c>
      <c r="J384" s="19">
        <f>SUM($H$18:$H384)</f>
        <v>10664033.810904941</v>
      </c>
    </row>
    <row r="385" spans="1:10">
      <c r="A385" s="22">
        <f>IF(Values_Entered,A384+1,"")</f>
        <v>368</v>
      </c>
      <c r="B385" s="21">
        <f t="shared" si="40"/>
        <v>54153</v>
      </c>
      <c r="C385" s="19">
        <f t="shared" si="46"/>
        <v>0</v>
      </c>
      <c r="D385" s="19">
        <f t="shared" si="41"/>
        <v>30150.993018174646</v>
      </c>
      <c r="E385" s="20">
        <f t="shared" si="42"/>
        <v>0</v>
      </c>
      <c r="F385" s="19">
        <f t="shared" si="43"/>
        <v>0</v>
      </c>
      <c r="G385" s="19">
        <f t="shared" si="44"/>
        <v>0</v>
      </c>
      <c r="H385" s="19">
        <f t="shared" si="47"/>
        <v>0</v>
      </c>
      <c r="I385" s="19">
        <f t="shared" si="45"/>
        <v>0</v>
      </c>
      <c r="J385" s="19">
        <f>SUM($H$18:$H385)</f>
        <v>10664033.810904941</v>
      </c>
    </row>
    <row r="386" spans="1:10">
      <c r="A386" s="22">
        <f>IF(Values_Entered,A385+1,"")</f>
        <v>369</v>
      </c>
      <c r="B386" s="21">
        <f t="shared" si="40"/>
        <v>54183</v>
      </c>
      <c r="C386" s="19">
        <f t="shared" si="46"/>
        <v>0</v>
      </c>
      <c r="D386" s="19">
        <f t="shared" si="41"/>
        <v>30150.993018174646</v>
      </c>
      <c r="E386" s="20">
        <f t="shared" si="42"/>
        <v>0</v>
      </c>
      <c r="F386" s="19">
        <f t="shared" si="43"/>
        <v>0</v>
      </c>
      <c r="G386" s="19">
        <f t="shared" si="44"/>
        <v>0</v>
      </c>
      <c r="H386" s="19">
        <f t="shared" si="47"/>
        <v>0</v>
      </c>
      <c r="I386" s="19">
        <f t="shared" si="45"/>
        <v>0</v>
      </c>
      <c r="J386" s="19">
        <f>SUM($H$18:$H386)</f>
        <v>10664033.810904941</v>
      </c>
    </row>
    <row r="387" spans="1:10">
      <c r="A387" s="22">
        <f>IF(Values_Entered,A386+1,"")</f>
        <v>370</v>
      </c>
      <c r="B387" s="21">
        <f t="shared" si="40"/>
        <v>54214</v>
      </c>
      <c r="C387" s="19">
        <f t="shared" si="46"/>
        <v>0</v>
      </c>
      <c r="D387" s="19">
        <f t="shared" si="41"/>
        <v>30150.993018174646</v>
      </c>
      <c r="E387" s="20">
        <f t="shared" si="42"/>
        <v>0</v>
      </c>
      <c r="F387" s="19">
        <f t="shared" si="43"/>
        <v>0</v>
      </c>
      <c r="G387" s="19">
        <f t="shared" si="44"/>
        <v>0</v>
      </c>
      <c r="H387" s="19">
        <f t="shared" si="47"/>
        <v>0</v>
      </c>
      <c r="I387" s="19">
        <f t="shared" si="45"/>
        <v>0</v>
      </c>
      <c r="J387" s="19">
        <f>SUM($H$18:$H387)</f>
        <v>10664033.810904941</v>
      </c>
    </row>
    <row r="388" spans="1:10">
      <c r="A388" s="22">
        <f>IF(Values_Entered,A387+1,"")</f>
        <v>371</v>
      </c>
      <c r="B388" s="21">
        <f t="shared" si="40"/>
        <v>54244</v>
      </c>
      <c r="C388" s="19">
        <f t="shared" si="46"/>
        <v>0</v>
      </c>
      <c r="D388" s="19">
        <f t="shared" si="41"/>
        <v>30150.993018174646</v>
      </c>
      <c r="E388" s="20">
        <f t="shared" si="42"/>
        <v>0</v>
      </c>
      <c r="F388" s="19">
        <f t="shared" si="43"/>
        <v>0</v>
      </c>
      <c r="G388" s="19">
        <f t="shared" si="44"/>
        <v>0</v>
      </c>
      <c r="H388" s="19">
        <f t="shared" si="47"/>
        <v>0</v>
      </c>
      <c r="I388" s="19">
        <f t="shared" si="45"/>
        <v>0</v>
      </c>
      <c r="J388" s="19">
        <f>SUM($H$18:$H388)</f>
        <v>10664033.810904941</v>
      </c>
    </row>
    <row r="389" spans="1:10">
      <c r="A389" s="22">
        <f>IF(Values_Entered,A388+1,"")</f>
        <v>372</v>
      </c>
      <c r="B389" s="21">
        <f t="shared" si="40"/>
        <v>54275</v>
      </c>
      <c r="C389" s="19">
        <f t="shared" si="46"/>
        <v>0</v>
      </c>
      <c r="D389" s="19">
        <f t="shared" si="41"/>
        <v>30150.993018174646</v>
      </c>
      <c r="E389" s="20">
        <f t="shared" si="42"/>
        <v>0</v>
      </c>
      <c r="F389" s="19">
        <f t="shared" si="43"/>
        <v>0</v>
      </c>
      <c r="G389" s="19">
        <f t="shared" si="44"/>
        <v>0</v>
      </c>
      <c r="H389" s="19">
        <f t="shared" si="47"/>
        <v>0</v>
      </c>
      <c r="I389" s="19">
        <f t="shared" si="45"/>
        <v>0</v>
      </c>
      <c r="J389" s="19">
        <f>SUM($H$18:$H389)</f>
        <v>10664033.810904941</v>
      </c>
    </row>
    <row r="390" spans="1:10">
      <c r="A390" s="22">
        <f>IF(Values_Entered,A389+1,"")</f>
        <v>373</v>
      </c>
      <c r="B390" s="21">
        <f t="shared" si="40"/>
        <v>54306</v>
      </c>
      <c r="C390" s="19">
        <f t="shared" si="46"/>
        <v>0</v>
      </c>
      <c r="D390" s="19">
        <f t="shared" si="41"/>
        <v>30150.993018174646</v>
      </c>
      <c r="E390" s="20">
        <f t="shared" si="42"/>
        <v>0</v>
      </c>
      <c r="F390" s="19">
        <f t="shared" si="43"/>
        <v>0</v>
      </c>
      <c r="G390" s="19">
        <f t="shared" si="44"/>
        <v>0</v>
      </c>
      <c r="H390" s="19">
        <f t="shared" si="47"/>
        <v>0</v>
      </c>
      <c r="I390" s="19">
        <f t="shared" si="45"/>
        <v>0</v>
      </c>
      <c r="J390" s="19">
        <f>SUM($H$18:$H390)</f>
        <v>10664033.810904941</v>
      </c>
    </row>
    <row r="391" spans="1:10">
      <c r="A391" s="22">
        <f>IF(Values_Entered,A390+1,"")</f>
        <v>374</v>
      </c>
      <c r="B391" s="21">
        <f t="shared" si="40"/>
        <v>54336</v>
      </c>
      <c r="C391" s="19">
        <f t="shared" si="46"/>
        <v>0</v>
      </c>
      <c r="D391" s="19">
        <f t="shared" si="41"/>
        <v>30150.993018174646</v>
      </c>
      <c r="E391" s="20">
        <f t="shared" si="42"/>
        <v>0</v>
      </c>
      <c r="F391" s="19">
        <f t="shared" si="43"/>
        <v>0</v>
      </c>
      <c r="G391" s="19">
        <f t="shared" si="44"/>
        <v>0</v>
      </c>
      <c r="H391" s="19">
        <f t="shared" si="47"/>
        <v>0</v>
      </c>
      <c r="I391" s="19">
        <f t="shared" si="45"/>
        <v>0</v>
      </c>
      <c r="J391" s="19">
        <f>SUM($H$18:$H391)</f>
        <v>10664033.810904941</v>
      </c>
    </row>
    <row r="392" spans="1:10">
      <c r="A392" s="22">
        <f>IF(Values_Entered,A391+1,"")</f>
        <v>375</v>
      </c>
      <c r="B392" s="21">
        <f t="shared" si="40"/>
        <v>54367</v>
      </c>
      <c r="C392" s="19">
        <f t="shared" si="46"/>
        <v>0</v>
      </c>
      <c r="D392" s="19">
        <f t="shared" si="41"/>
        <v>30150.993018174646</v>
      </c>
      <c r="E392" s="20">
        <f t="shared" si="42"/>
        <v>0</v>
      </c>
      <c r="F392" s="19">
        <f t="shared" si="43"/>
        <v>0</v>
      </c>
      <c r="G392" s="19">
        <f t="shared" si="44"/>
        <v>0</v>
      </c>
      <c r="H392" s="19">
        <f t="shared" si="47"/>
        <v>0</v>
      </c>
      <c r="I392" s="19">
        <f t="shared" si="45"/>
        <v>0</v>
      </c>
      <c r="J392" s="19">
        <f>SUM($H$18:$H392)</f>
        <v>10664033.810904941</v>
      </c>
    </row>
    <row r="393" spans="1:10">
      <c r="A393" s="22">
        <f>IF(Values_Entered,A392+1,"")</f>
        <v>376</v>
      </c>
      <c r="B393" s="21">
        <f t="shared" si="40"/>
        <v>54397</v>
      </c>
      <c r="C393" s="19">
        <f t="shared" si="46"/>
        <v>0</v>
      </c>
      <c r="D393" s="19">
        <f t="shared" si="41"/>
        <v>30150.993018174646</v>
      </c>
      <c r="E393" s="20">
        <f t="shared" si="42"/>
        <v>0</v>
      </c>
      <c r="F393" s="19">
        <f t="shared" si="43"/>
        <v>0</v>
      </c>
      <c r="G393" s="19">
        <f t="shared" si="44"/>
        <v>0</v>
      </c>
      <c r="H393" s="19">
        <f t="shared" si="47"/>
        <v>0</v>
      </c>
      <c r="I393" s="19">
        <f t="shared" si="45"/>
        <v>0</v>
      </c>
      <c r="J393" s="19">
        <f>SUM($H$18:$H393)</f>
        <v>10664033.810904941</v>
      </c>
    </row>
    <row r="394" spans="1:10">
      <c r="A394" s="22">
        <f>IF(Values_Entered,A393+1,"")</f>
        <v>377</v>
      </c>
      <c r="B394" s="21">
        <f t="shared" si="40"/>
        <v>54428</v>
      </c>
      <c r="C394" s="19">
        <f t="shared" si="46"/>
        <v>0</v>
      </c>
      <c r="D394" s="19">
        <f t="shared" si="41"/>
        <v>30150.993018174646</v>
      </c>
      <c r="E394" s="20">
        <f t="shared" si="42"/>
        <v>0</v>
      </c>
      <c r="F394" s="19">
        <f t="shared" si="43"/>
        <v>0</v>
      </c>
      <c r="G394" s="19">
        <f t="shared" si="44"/>
        <v>0</v>
      </c>
      <c r="H394" s="19">
        <f t="shared" si="47"/>
        <v>0</v>
      </c>
      <c r="I394" s="19">
        <f t="shared" si="45"/>
        <v>0</v>
      </c>
      <c r="J394" s="19">
        <f>SUM($H$18:$H394)</f>
        <v>10664033.810904941</v>
      </c>
    </row>
    <row r="395" spans="1:10">
      <c r="A395" s="22">
        <f>IF(Values_Entered,A394+1,"")</f>
        <v>378</v>
      </c>
      <c r="B395" s="21">
        <f t="shared" si="40"/>
        <v>54459</v>
      </c>
      <c r="C395" s="19">
        <f t="shared" si="46"/>
        <v>0</v>
      </c>
      <c r="D395" s="19">
        <f t="shared" si="41"/>
        <v>30150.993018174646</v>
      </c>
      <c r="E395" s="20">
        <f t="shared" si="42"/>
        <v>0</v>
      </c>
      <c r="F395" s="19">
        <f t="shared" si="43"/>
        <v>0</v>
      </c>
      <c r="G395" s="19">
        <f t="shared" si="44"/>
        <v>0</v>
      </c>
      <c r="H395" s="19">
        <f t="shared" si="47"/>
        <v>0</v>
      </c>
      <c r="I395" s="19">
        <f t="shared" si="45"/>
        <v>0</v>
      </c>
      <c r="J395" s="19">
        <f>SUM($H$18:$H395)</f>
        <v>10664033.810904941</v>
      </c>
    </row>
    <row r="396" spans="1:10">
      <c r="A396" s="22">
        <f>IF(Values_Entered,A395+1,"")</f>
        <v>379</v>
      </c>
      <c r="B396" s="21">
        <f t="shared" si="40"/>
        <v>54487</v>
      </c>
      <c r="C396" s="19">
        <f t="shared" si="46"/>
        <v>0</v>
      </c>
      <c r="D396" s="19">
        <f t="shared" si="41"/>
        <v>30150.993018174646</v>
      </c>
      <c r="E396" s="20">
        <f t="shared" si="42"/>
        <v>0</v>
      </c>
      <c r="F396" s="19">
        <f t="shared" si="43"/>
        <v>0</v>
      </c>
      <c r="G396" s="19">
        <f t="shared" si="44"/>
        <v>0</v>
      </c>
      <c r="H396" s="19">
        <f t="shared" si="47"/>
        <v>0</v>
      </c>
      <c r="I396" s="19">
        <f t="shared" si="45"/>
        <v>0</v>
      </c>
      <c r="J396" s="19">
        <f>SUM($H$18:$H396)</f>
        <v>10664033.810904941</v>
      </c>
    </row>
    <row r="397" spans="1:10">
      <c r="A397" s="22">
        <f>IF(Values_Entered,A396+1,"")</f>
        <v>380</v>
      </c>
      <c r="B397" s="21">
        <f t="shared" si="40"/>
        <v>54518</v>
      </c>
      <c r="C397" s="19">
        <f t="shared" si="46"/>
        <v>0</v>
      </c>
      <c r="D397" s="19">
        <f t="shared" si="41"/>
        <v>30150.993018174646</v>
      </c>
      <c r="E397" s="20">
        <f t="shared" si="42"/>
        <v>0</v>
      </c>
      <c r="F397" s="19">
        <f t="shared" si="43"/>
        <v>0</v>
      </c>
      <c r="G397" s="19">
        <f t="shared" si="44"/>
        <v>0</v>
      </c>
      <c r="H397" s="19">
        <f t="shared" si="47"/>
        <v>0</v>
      </c>
      <c r="I397" s="19">
        <f t="shared" si="45"/>
        <v>0</v>
      </c>
      <c r="J397" s="19">
        <f>SUM($H$18:$H397)</f>
        <v>10664033.810904941</v>
      </c>
    </row>
    <row r="398" spans="1:10">
      <c r="A398" s="22">
        <f>IF(Values_Entered,A397+1,"")</f>
        <v>381</v>
      </c>
      <c r="B398" s="21">
        <f t="shared" si="40"/>
        <v>54548</v>
      </c>
      <c r="C398" s="19">
        <f t="shared" si="46"/>
        <v>0</v>
      </c>
      <c r="D398" s="19">
        <f t="shared" si="41"/>
        <v>30150.993018174646</v>
      </c>
      <c r="E398" s="20">
        <f t="shared" si="42"/>
        <v>0</v>
      </c>
      <c r="F398" s="19">
        <f t="shared" si="43"/>
        <v>0</v>
      </c>
      <c r="G398" s="19">
        <f t="shared" si="44"/>
        <v>0</v>
      </c>
      <c r="H398" s="19">
        <f t="shared" si="47"/>
        <v>0</v>
      </c>
      <c r="I398" s="19">
        <f t="shared" si="45"/>
        <v>0</v>
      </c>
      <c r="J398" s="19">
        <f>SUM($H$18:$H398)</f>
        <v>10664033.810904941</v>
      </c>
    </row>
    <row r="399" spans="1:10">
      <c r="A399" s="22">
        <f>IF(Values_Entered,A398+1,"")</f>
        <v>382</v>
      </c>
      <c r="B399" s="21">
        <f t="shared" si="40"/>
        <v>54579</v>
      </c>
      <c r="C399" s="19">
        <f t="shared" si="46"/>
        <v>0</v>
      </c>
      <c r="D399" s="19">
        <f t="shared" si="41"/>
        <v>30150.993018174646</v>
      </c>
      <c r="E399" s="20">
        <f t="shared" si="42"/>
        <v>0</v>
      </c>
      <c r="F399" s="19">
        <f t="shared" si="43"/>
        <v>0</v>
      </c>
      <c r="G399" s="19">
        <f t="shared" si="44"/>
        <v>0</v>
      </c>
      <c r="H399" s="19">
        <f t="shared" si="47"/>
        <v>0</v>
      </c>
      <c r="I399" s="19">
        <f t="shared" si="45"/>
        <v>0</v>
      </c>
      <c r="J399" s="19">
        <f>SUM($H$18:$H399)</f>
        <v>10664033.810904941</v>
      </c>
    </row>
    <row r="400" spans="1:10">
      <c r="A400" s="22">
        <f>IF(Values_Entered,A399+1,"")</f>
        <v>383</v>
      </c>
      <c r="B400" s="21">
        <f t="shared" si="40"/>
        <v>54609</v>
      </c>
      <c r="C400" s="19">
        <f t="shared" si="46"/>
        <v>0</v>
      </c>
      <c r="D400" s="19">
        <f t="shared" si="41"/>
        <v>30150.993018174646</v>
      </c>
      <c r="E400" s="20">
        <f t="shared" si="42"/>
        <v>0</v>
      </c>
      <c r="F400" s="19">
        <f t="shared" si="43"/>
        <v>0</v>
      </c>
      <c r="G400" s="19">
        <f t="shared" si="44"/>
        <v>0</v>
      </c>
      <c r="H400" s="19">
        <f t="shared" si="47"/>
        <v>0</v>
      </c>
      <c r="I400" s="19">
        <f t="shared" si="45"/>
        <v>0</v>
      </c>
      <c r="J400" s="19">
        <f>SUM($H$18:$H400)</f>
        <v>10664033.810904941</v>
      </c>
    </row>
    <row r="401" spans="1:10">
      <c r="A401" s="22">
        <f>IF(Values_Entered,A400+1,"")</f>
        <v>384</v>
      </c>
      <c r="B401" s="21">
        <f t="shared" si="40"/>
        <v>54640</v>
      </c>
      <c r="C401" s="19">
        <f t="shared" si="46"/>
        <v>0</v>
      </c>
      <c r="D401" s="19">
        <f t="shared" si="41"/>
        <v>30150.993018174646</v>
      </c>
      <c r="E401" s="20">
        <f t="shared" si="42"/>
        <v>0</v>
      </c>
      <c r="F401" s="19">
        <f t="shared" si="43"/>
        <v>0</v>
      </c>
      <c r="G401" s="19">
        <f t="shared" si="44"/>
        <v>0</v>
      </c>
      <c r="H401" s="19">
        <f t="shared" si="47"/>
        <v>0</v>
      </c>
      <c r="I401" s="19">
        <f t="shared" si="45"/>
        <v>0</v>
      </c>
      <c r="J401" s="19">
        <f>SUM($H$18:$H401)</f>
        <v>10664033.810904941</v>
      </c>
    </row>
    <row r="402" spans="1:10">
      <c r="A402" s="22">
        <f>IF(Values_Entered,A401+1,"")</f>
        <v>385</v>
      </c>
      <c r="B402" s="21">
        <f t="shared" ref="B402:B465" si="48">IF(Pay_Num&lt;&gt;"",DATE(YEAR(Loan_Start),MONTH(Loan_Start)+(Pay_Num)*12/Num_Pmt_Per_Year,DAY(Loan_Start)),"")</f>
        <v>54671</v>
      </c>
      <c r="C402" s="19">
        <f t="shared" si="46"/>
        <v>0</v>
      </c>
      <c r="D402" s="19">
        <f t="shared" ref="D402:D465" si="49">IF(Pay_Num&lt;&gt;"",Scheduled_Monthly_Payment,"")</f>
        <v>30150.993018174646</v>
      </c>
      <c r="E402" s="20">
        <f t="shared" ref="E402:E465" si="50">IF(AND(Pay_Num&lt;&gt;"",Sched_Pay+Scheduled_Extra_Payments&lt;Beg_Bal),Scheduled_Extra_Payments,IF(AND(Pay_Num&lt;&gt;"",Beg_Bal-Sched_Pay&gt;0),Beg_Bal-Sched_Pay,IF(Pay_Num&lt;&gt;"",0,"")))</f>
        <v>0</v>
      </c>
      <c r="F402" s="19">
        <f t="shared" ref="F402:F465" si="51">IF(AND(Pay_Num&lt;&gt;"",Sched_Pay+Extra_Pay&lt;Beg_Bal),Sched_Pay+Extra_Pay,IF(Pay_Num&lt;&gt;"",Beg_Bal,""))</f>
        <v>0</v>
      </c>
      <c r="G402" s="19">
        <f t="shared" ref="G402:G465" si="52">IF(Pay_Num&lt;&gt;"",Total_Pay-Int,"")</f>
        <v>0</v>
      </c>
      <c r="H402" s="19">
        <f t="shared" si="47"/>
        <v>0</v>
      </c>
      <c r="I402" s="19">
        <f t="shared" ref="I402:I465" si="53">IF(AND(Pay_Num&lt;&gt;"",Sched_Pay+Extra_Pay&lt;Beg_Bal),Beg_Bal-Princ,IF(Pay_Num&lt;&gt;"",0,""))</f>
        <v>0</v>
      </c>
      <c r="J402" s="19">
        <f>SUM($H$18:$H402)</f>
        <v>10664033.810904941</v>
      </c>
    </row>
    <row r="403" spans="1:10">
      <c r="A403" s="22">
        <f>IF(Values_Entered,A402+1,"")</f>
        <v>386</v>
      </c>
      <c r="B403" s="21">
        <f t="shared" si="48"/>
        <v>54701</v>
      </c>
      <c r="C403" s="19">
        <f t="shared" ref="C403:C466" si="54">IF(Pay_Num&lt;&gt;"",I402,"")</f>
        <v>0</v>
      </c>
      <c r="D403" s="19">
        <f t="shared" si="49"/>
        <v>30150.993018174646</v>
      </c>
      <c r="E403" s="20">
        <f t="shared" si="50"/>
        <v>0</v>
      </c>
      <c r="F403" s="19">
        <f t="shared" si="51"/>
        <v>0</v>
      </c>
      <c r="G403" s="19">
        <f t="shared" si="52"/>
        <v>0</v>
      </c>
      <c r="H403" s="19">
        <f t="shared" ref="H403:H466" si="55">IF(Pay_Num&lt;&gt;"",Beg_Bal*Interest_Rate/Num_Pmt_Per_Year,"")</f>
        <v>0</v>
      </c>
      <c r="I403" s="19">
        <f t="shared" si="53"/>
        <v>0</v>
      </c>
      <c r="J403" s="19">
        <f>SUM($H$18:$H403)</f>
        <v>10664033.810904941</v>
      </c>
    </row>
    <row r="404" spans="1:10">
      <c r="A404" s="22">
        <f>IF(Values_Entered,A403+1,"")</f>
        <v>387</v>
      </c>
      <c r="B404" s="21">
        <f t="shared" si="48"/>
        <v>54732</v>
      </c>
      <c r="C404" s="19">
        <f t="shared" si="54"/>
        <v>0</v>
      </c>
      <c r="D404" s="19">
        <f t="shared" si="49"/>
        <v>30150.993018174646</v>
      </c>
      <c r="E404" s="20">
        <f t="shared" si="50"/>
        <v>0</v>
      </c>
      <c r="F404" s="19">
        <f t="shared" si="51"/>
        <v>0</v>
      </c>
      <c r="G404" s="19">
        <f t="shared" si="52"/>
        <v>0</v>
      </c>
      <c r="H404" s="19">
        <f t="shared" si="55"/>
        <v>0</v>
      </c>
      <c r="I404" s="19">
        <f t="shared" si="53"/>
        <v>0</v>
      </c>
      <c r="J404" s="19">
        <f>SUM($H$18:$H404)</f>
        <v>10664033.810904941</v>
      </c>
    </row>
    <row r="405" spans="1:10">
      <c r="A405" s="22">
        <f>IF(Values_Entered,A404+1,"")</f>
        <v>388</v>
      </c>
      <c r="B405" s="21">
        <f t="shared" si="48"/>
        <v>54762</v>
      </c>
      <c r="C405" s="19">
        <f t="shared" si="54"/>
        <v>0</v>
      </c>
      <c r="D405" s="19">
        <f t="shared" si="49"/>
        <v>30150.993018174646</v>
      </c>
      <c r="E405" s="20">
        <f t="shared" si="50"/>
        <v>0</v>
      </c>
      <c r="F405" s="19">
        <f t="shared" si="51"/>
        <v>0</v>
      </c>
      <c r="G405" s="19">
        <f t="shared" si="52"/>
        <v>0</v>
      </c>
      <c r="H405" s="19">
        <f t="shared" si="55"/>
        <v>0</v>
      </c>
      <c r="I405" s="19">
        <f t="shared" si="53"/>
        <v>0</v>
      </c>
      <c r="J405" s="19">
        <f>SUM($H$18:$H405)</f>
        <v>10664033.810904941</v>
      </c>
    </row>
    <row r="406" spans="1:10">
      <c r="A406" s="22">
        <f>IF(Values_Entered,A405+1,"")</f>
        <v>389</v>
      </c>
      <c r="B406" s="21">
        <f t="shared" si="48"/>
        <v>54793</v>
      </c>
      <c r="C406" s="19">
        <f t="shared" si="54"/>
        <v>0</v>
      </c>
      <c r="D406" s="19">
        <f t="shared" si="49"/>
        <v>30150.993018174646</v>
      </c>
      <c r="E406" s="20">
        <f t="shared" si="50"/>
        <v>0</v>
      </c>
      <c r="F406" s="19">
        <f t="shared" si="51"/>
        <v>0</v>
      </c>
      <c r="G406" s="19">
        <f t="shared" si="52"/>
        <v>0</v>
      </c>
      <c r="H406" s="19">
        <f t="shared" si="55"/>
        <v>0</v>
      </c>
      <c r="I406" s="19">
        <f t="shared" si="53"/>
        <v>0</v>
      </c>
      <c r="J406" s="19">
        <f>SUM($H$18:$H406)</f>
        <v>10664033.810904941</v>
      </c>
    </row>
    <row r="407" spans="1:10">
      <c r="A407" s="22">
        <f>IF(Values_Entered,A406+1,"")</f>
        <v>390</v>
      </c>
      <c r="B407" s="21">
        <f t="shared" si="48"/>
        <v>54824</v>
      </c>
      <c r="C407" s="19">
        <f t="shared" si="54"/>
        <v>0</v>
      </c>
      <c r="D407" s="19">
        <f t="shared" si="49"/>
        <v>30150.993018174646</v>
      </c>
      <c r="E407" s="20">
        <f t="shared" si="50"/>
        <v>0</v>
      </c>
      <c r="F407" s="19">
        <f t="shared" si="51"/>
        <v>0</v>
      </c>
      <c r="G407" s="19">
        <f t="shared" si="52"/>
        <v>0</v>
      </c>
      <c r="H407" s="19">
        <f t="shared" si="55"/>
        <v>0</v>
      </c>
      <c r="I407" s="19">
        <f t="shared" si="53"/>
        <v>0</v>
      </c>
      <c r="J407" s="19">
        <f>SUM($H$18:$H407)</f>
        <v>10664033.810904941</v>
      </c>
    </row>
    <row r="408" spans="1:10">
      <c r="A408" s="22">
        <f>IF(Values_Entered,A407+1,"")</f>
        <v>391</v>
      </c>
      <c r="B408" s="21">
        <f t="shared" si="48"/>
        <v>54852</v>
      </c>
      <c r="C408" s="19">
        <f t="shared" si="54"/>
        <v>0</v>
      </c>
      <c r="D408" s="19">
        <f t="shared" si="49"/>
        <v>30150.993018174646</v>
      </c>
      <c r="E408" s="20">
        <f t="shared" si="50"/>
        <v>0</v>
      </c>
      <c r="F408" s="19">
        <f t="shared" si="51"/>
        <v>0</v>
      </c>
      <c r="G408" s="19">
        <f t="shared" si="52"/>
        <v>0</v>
      </c>
      <c r="H408" s="19">
        <f t="shared" si="55"/>
        <v>0</v>
      </c>
      <c r="I408" s="19">
        <f t="shared" si="53"/>
        <v>0</v>
      </c>
      <c r="J408" s="19">
        <f>SUM($H$18:$H408)</f>
        <v>10664033.810904941</v>
      </c>
    </row>
    <row r="409" spans="1:10">
      <c r="A409" s="22">
        <f>IF(Values_Entered,A408+1,"")</f>
        <v>392</v>
      </c>
      <c r="B409" s="21">
        <f t="shared" si="48"/>
        <v>54883</v>
      </c>
      <c r="C409" s="19">
        <f t="shared" si="54"/>
        <v>0</v>
      </c>
      <c r="D409" s="19">
        <f t="shared" si="49"/>
        <v>30150.993018174646</v>
      </c>
      <c r="E409" s="20">
        <f t="shared" si="50"/>
        <v>0</v>
      </c>
      <c r="F409" s="19">
        <f t="shared" si="51"/>
        <v>0</v>
      </c>
      <c r="G409" s="19">
        <f t="shared" si="52"/>
        <v>0</v>
      </c>
      <c r="H409" s="19">
        <f t="shared" si="55"/>
        <v>0</v>
      </c>
      <c r="I409" s="19">
        <f t="shared" si="53"/>
        <v>0</v>
      </c>
      <c r="J409" s="19">
        <f>SUM($H$18:$H409)</f>
        <v>10664033.810904941</v>
      </c>
    </row>
    <row r="410" spans="1:10">
      <c r="A410" s="22">
        <f>IF(Values_Entered,A409+1,"")</f>
        <v>393</v>
      </c>
      <c r="B410" s="21">
        <f t="shared" si="48"/>
        <v>54913</v>
      </c>
      <c r="C410" s="19">
        <f t="shared" si="54"/>
        <v>0</v>
      </c>
      <c r="D410" s="19">
        <f t="shared" si="49"/>
        <v>30150.993018174646</v>
      </c>
      <c r="E410" s="20">
        <f t="shared" si="50"/>
        <v>0</v>
      </c>
      <c r="F410" s="19">
        <f t="shared" si="51"/>
        <v>0</v>
      </c>
      <c r="G410" s="19">
        <f t="shared" si="52"/>
        <v>0</v>
      </c>
      <c r="H410" s="19">
        <f t="shared" si="55"/>
        <v>0</v>
      </c>
      <c r="I410" s="19">
        <f t="shared" si="53"/>
        <v>0</v>
      </c>
      <c r="J410" s="19">
        <f>SUM($H$18:$H410)</f>
        <v>10664033.810904941</v>
      </c>
    </row>
    <row r="411" spans="1:10">
      <c r="A411" s="22">
        <f>IF(Values_Entered,A410+1,"")</f>
        <v>394</v>
      </c>
      <c r="B411" s="21">
        <f t="shared" si="48"/>
        <v>54944</v>
      </c>
      <c r="C411" s="19">
        <f t="shared" si="54"/>
        <v>0</v>
      </c>
      <c r="D411" s="19">
        <f t="shared" si="49"/>
        <v>30150.993018174646</v>
      </c>
      <c r="E411" s="20">
        <f t="shared" si="50"/>
        <v>0</v>
      </c>
      <c r="F411" s="19">
        <f t="shared" si="51"/>
        <v>0</v>
      </c>
      <c r="G411" s="19">
        <f t="shared" si="52"/>
        <v>0</v>
      </c>
      <c r="H411" s="19">
        <f t="shared" si="55"/>
        <v>0</v>
      </c>
      <c r="I411" s="19">
        <f t="shared" si="53"/>
        <v>0</v>
      </c>
      <c r="J411" s="19">
        <f>SUM($H$18:$H411)</f>
        <v>10664033.810904941</v>
      </c>
    </row>
    <row r="412" spans="1:10">
      <c r="A412" s="22">
        <f>IF(Values_Entered,A411+1,"")</f>
        <v>395</v>
      </c>
      <c r="B412" s="21">
        <f t="shared" si="48"/>
        <v>54974</v>
      </c>
      <c r="C412" s="19">
        <f t="shared" si="54"/>
        <v>0</v>
      </c>
      <c r="D412" s="19">
        <f t="shared" si="49"/>
        <v>30150.993018174646</v>
      </c>
      <c r="E412" s="20">
        <f t="shared" si="50"/>
        <v>0</v>
      </c>
      <c r="F412" s="19">
        <f t="shared" si="51"/>
        <v>0</v>
      </c>
      <c r="G412" s="19">
        <f t="shared" si="52"/>
        <v>0</v>
      </c>
      <c r="H412" s="19">
        <f t="shared" si="55"/>
        <v>0</v>
      </c>
      <c r="I412" s="19">
        <f t="shared" si="53"/>
        <v>0</v>
      </c>
      <c r="J412" s="19">
        <f>SUM($H$18:$H412)</f>
        <v>10664033.810904941</v>
      </c>
    </row>
    <row r="413" spans="1:10">
      <c r="A413" s="22">
        <f>IF(Values_Entered,A412+1,"")</f>
        <v>396</v>
      </c>
      <c r="B413" s="21">
        <f t="shared" si="48"/>
        <v>55005</v>
      </c>
      <c r="C413" s="19">
        <f t="shared" si="54"/>
        <v>0</v>
      </c>
      <c r="D413" s="19">
        <f t="shared" si="49"/>
        <v>30150.993018174646</v>
      </c>
      <c r="E413" s="20">
        <f t="shared" si="50"/>
        <v>0</v>
      </c>
      <c r="F413" s="19">
        <f t="shared" si="51"/>
        <v>0</v>
      </c>
      <c r="G413" s="19">
        <f t="shared" si="52"/>
        <v>0</v>
      </c>
      <c r="H413" s="19">
        <f t="shared" si="55"/>
        <v>0</v>
      </c>
      <c r="I413" s="19">
        <f t="shared" si="53"/>
        <v>0</v>
      </c>
      <c r="J413" s="19">
        <f>SUM($H$18:$H413)</f>
        <v>10664033.810904941</v>
      </c>
    </row>
    <row r="414" spans="1:10">
      <c r="A414" s="22">
        <f>IF(Values_Entered,A413+1,"")</f>
        <v>397</v>
      </c>
      <c r="B414" s="21">
        <f t="shared" si="48"/>
        <v>55036</v>
      </c>
      <c r="C414" s="19">
        <f t="shared" si="54"/>
        <v>0</v>
      </c>
      <c r="D414" s="19">
        <f t="shared" si="49"/>
        <v>30150.993018174646</v>
      </c>
      <c r="E414" s="20">
        <f t="shared" si="50"/>
        <v>0</v>
      </c>
      <c r="F414" s="19">
        <f t="shared" si="51"/>
        <v>0</v>
      </c>
      <c r="G414" s="19">
        <f t="shared" si="52"/>
        <v>0</v>
      </c>
      <c r="H414" s="19">
        <f t="shared" si="55"/>
        <v>0</v>
      </c>
      <c r="I414" s="19">
        <f t="shared" si="53"/>
        <v>0</v>
      </c>
      <c r="J414" s="19">
        <f>SUM($H$18:$H414)</f>
        <v>10664033.810904941</v>
      </c>
    </row>
    <row r="415" spans="1:10">
      <c r="A415" s="22">
        <f>IF(Values_Entered,A414+1,"")</f>
        <v>398</v>
      </c>
      <c r="B415" s="21">
        <f t="shared" si="48"/>
        <v>55066</v>
      </c>
      <c r="C415" s="19">
        <f t="shared" si="54"/>
        <v>0</v>
      </c>
      <c r="D415" s="19">
        <f t="shared" si="49"/>
        <v>30150.993018174646</v>
      </c>
      <c r="E415" s="20">
        <f t="shared" si="50"/>
        <v>0</v>
      </c>
      <c r="F415" s="19">
        <f t="shared" si="51"/>
        <v>0</v>
      </c>
      <c r="G415" s="19">
        <f t="shared" si="52"/>
        <v>0</v>
      </c>
      <c r="H415" s="19">
        <f t="shared" si="55"/>
        <v>0</v>
      </c>
      <c r="I415" s="19">
        <f t="shared" si="53"/>
        <v>0</v>
      </c>
      <c r="J415" s="19">
        <f>SUM($H$18:$H415)</f>
        <v>10664033.810904941</v>
      </c>
    </row>
    <row r="416" spans="1:10">
      <c r="A416" s="22">
        <f>IF(Values_Entered,A415+1,"")</f>
        <v>399</v>
      </c>
      <c r="B416" s="21">
        <f t="shared" si="48"/>
        <v>55097</v>
      </c>
      <c r="C416" s="19">
        <f t="shared" si="54"/>
        <v>0</v>
      </c>
      <c r="D416" s="19">
        <f t="shared" si="49"/>
        <v>30150.993018174646</v>
      </c>
      <c r="E416" s="20">
        <f t="shared" si="50"/>
        <v>0</v>
      </c>
      <c r="F416" s="19">
        <f t="shared" si="51"/>
        <v>0</v>
      </c>
      <c r="G416" s="19">
        <f t="shared" si="52"/>
        <v>0</v>
      </c>
      <c r="H416" s="19">
        <f t="shared" si="55"/>
        <v>0</v>
      </c>
      <c r="I416" s="19">
        <f t="shared" si="53"/>
        <v>0</v>
      </c>
      <c r="J416" s="19">
        <f>SUM($H$18:$H416)</f>
        <v>10664033.810904941</v>
      </c>
    </row>
    <row r="417" spans="1:10">
      <c r="A417" s="22">
        <f>IF(Values_Entered,A416+1,"")</f>
        <v>400</v>
      </c>
      <c r="B417" s="21">
        <f t="shared" si="48"/>
        <v>55127</v>
      </c>
      <c r="C417" s="19">
        <f t="shared" si="54"/>
        <v>0</v>
      </c>
      <c r="D417" s="19">
        <f t="shared" si="49"/>
        <v>30150.993018174646</v>
      </c>
      <c r="E417" s="20">
        <f t="shared" si="50"/>
        <v>0</v>
      </c>
      <c r="F417" s="19">
        <f t="shared" si="51"/>
        <v>0</v>
      </c>
      <c r="G417" s="19">
        <f t="shared" si="52"/>
        <v>0</v>
      </c>
      <c r="H417" s="19">
        <f t="shared" si="55"/>
        <v>0</v>
      </c>
      <c r="I417" s="19">
        <f t="shared" si="53"/>
        <v>0</v>
      </c>
      <c r="J417" s="19">
        <f>SUM($H$18:$H417)</f>
        <v>10664033.810904941</v>
      </c>
    </row>
    <row r="418" spans="1:10">
      <c r="A418" s="22">
        <f>IF(Values_Entered,A417+1,"")</f>
        <v>401</v>
      </c>
      <c r="B418" s="21">
        <f t="shared" si="48"/>
        <v>55158</v>
      </c>
      <c r="C418" s="19">
        <f t="shared" si="54"/>
        <v>0</v>
      </c>
      <c r="D418" s="19">
        <f t="shared" si="49"/>
        <v>30150.993018174646</v>
      </c>
      <c r="E418" s="20">
        <f t="shared" si="50"/>
        <v>0</v>
      </c>
      <c r="F418" s="19">
        <f t="shared" si="51"/>
        <v>0</v>
      </c>
      <c r="G418" s="19">
        <f t="shared" si="52"/>
        <v>0</v>
      </c>
      <c r="H418" s="19">
        <f t="shared" si="55"/>
        <v>0</v>
      </c>
      <c r="I418" s="19">
        <f t="shared" si="53"/>
        <v>0</v>
      </c>
      <c r="J418" s="19">
        <f>SUM($H$18:$H418)</f>
        <v>10664033.810904941</v>
      </c>
    </row>
    <row r="419" spans="1:10">
      <c r="A419" s="22">
        <f>IF(Values_Entered,A418+1,"")</f>
        <v>402</v>
      </c>
      <c r="B419" s="21">
        <f t="shared" si="48"/>
        <v>55189</v>
      </c>
      <c r="C419" s="19">
        <f t="shared" si="54"/>
        <v>0</v>
      </c>
      <c r="D419" s="19">
        <f t="shared" si="49"/>
        <v>30150.993018174646</v>
      </c>
      <c r="E419" s="20">
        <f t="shared" si="50"/>
        <v>0</v>
      </c>
      <c r="F419" s="19">
        <f t="shared" si="51"/>
        <v>0</v>
      </c>
      <c r="G419" s="19">
        <f t="shared" si="52"/>
        <v>0</v>
      </c>
      <c r="H419" s="19">
        <f t="shared" si="55"/>
        <v>0</v>
      </c>
      <c r="I419" s="19">
        <f t="shared" si="53"/>
        <v>0</v>
      </c>
      <c r="J419" s="19">
        <f>SUM($H$18:$H419)</f>
        <v>10664033.810904941</v>
      </c>
    </row>
    <row r="420" spans="1:10">
      <c r="A420" s="22">
        <f>IF(Values_Entered,A419+1,"")</f>
        <v>403</v>
      </c>
      <c r="B420" s="21">
        <f t="shared" si="48"/>
        <v>55217</v>
      </c>
      <c r="C420" s="19">
        <f t="shared" si="54"/>
        <v>0</v>
      </c>
      <c r="D420" s="19">
        <f t="shared" si="49"/>
        <v>30150.993018174646</v>
      </c>
      <c r="E420" s="20">
        <f t="shared" si="50"/>
        <v>0</v>
      </c>
      <c r="F420" s="19">
        <f t="shared" si="51"/>
        <v>0</v>
      </c>
      <c r="G420" s="19">
        <f t="shared" si="52"/>
        <v>0</v>
      </c>
      <c r="H420" s="19">
        <f t="shared" si="55"/>
        <v>0</v>
      </c>
      <c r="I420" s="19">
        <f t="shared" si="53"/>
        <v>0</v>
      </c>
      <c r="J420" s="19">
        <f>SUM($H$18:$H420)</f>
        <v>10664033.810904941</v>
      </c>
    </row>
    <row r="421" spans="1:10">
      <c r="A421" s="22">
        <f>IF(Values_Entered,A420+1,"")</f>
        <v>404</v>
      </c>
      <c r="B421" s="21">
        <f t="shared" si="48"/>
        <v>55248</v>
      </c>
      <c r="C421" s="19">
        <f t="shared" si="54"/>
        <v>0</v>
      </c>
      <c r="D421" s="19">
        <f t="shared" si="49"/>
        <v>30150.993018174646</v>
      </c>
      <c r="E421" s="20">
        <f t="shared" si="50"/>
        <v>0</v>
      </c>
      <c r="F421" s="19">
        <f t="shared" si="51"/>
        <v>0</v>
      </c>
      <c r="G421" s="19">
        <f t="shared" si="52"/>
        <v>0</v>
      </c>
      <c r="H421" s="19">
        <f t="shared" si="55"/>
        <v>0</v>
      </c>
      <c r="I421" s="19">
        <f t="shared" si="53"/>
        <v>0</v>
      </c>
      <c r="J421" s="19">
        <f>SUM($H$18:$H421)</f>
        <v>10664033.810904941</v>
      </c>
    </row>
    <row r="422" spans="1:10">
      <c r="A422" s="22">
        <f>IF(Values_Entered,A421+1,"")</f>
        <v>405</v>
      </c>
      <c r="B422" s="21">
        <f t="shared" si="48"/>
        <v>55278</v>
      </c>
      <c r="C422" s="19">
        <f t="shared" si="54"/>
        <v>0</v>
      </c>
      <c r="D422" s="19">
        <f t="shared" si="49"/>
        <v>30150.993018174646</v>
      </c>
      <c r="E422" s="20">
        <f t="shared" si="50"/>
        <v>0</v>
      </c>
      <c r="F422" s="19">
        <f t="shared" si="51"/>
        <v>0</v>
      </c>
      <c r="G422" s="19">
        <f t="shared" si="52"/>
        <v>0</v>
      </c>
      <c r="H422" s="19">
        <f t="shared" si="55"/>
        <v>0</v>
      </c>
      <c r="I422" s="19">
        <f t="shared" si="53"/>
        <v>0</v>
      </c>
      <c r="J422" s="19">
        <f>SUM($H$18:$H422)</f>
        <v>10664033.810904941</v>
      </c>
    </row>
    <row r="423" spans="1:10">
      <c r="A423" s="22">
        <f>IF(Values_Entered,A422+1,"")</f>
        <v>406</v>
      </c>
      <c r="B423" s="21">
        <f t="shared" si="48"/>
        <v>55309</v>
      </c>
      <c r="C423" s="19">
        <f t="shared" si="54"/>
        <v>0</v>
      </c>
      <c r="D423" s="19">
        <f t="shared" si="49"/>
        <v>30150.993018174646</v>
      </c>
      <c r="E423" s="20">
        <f t="shared" si="50"/>
        <v>0</v>
      </c>
      <c r="F423" s="19">
        <f t="shared" si="51"/>
        <v>0</v>
      </c>
      <c r="G423" s="19">
        <f t="shared" si="52"/>
        <v>0</v>
      </c>
      <c r="H423" s="19">
        <f t="shared" si="55"/>
        <v>0</v>
      </c>
      <c r="I423" s="19">
        <f t="shared" si="53"/>
        <v>0</v>
      </c>
      <c r="J423" s="19">
        <f>SUM($H$18:$H423)</f>
        <v>10664033.810904941</v>
      </c>
    </row>
    <row r="424" spans="1:10">
      <c r="A424" s="22">
        <f>IF(Values_Entered,A423+1,"")</f>
        <v>407</v>
      </c>
      <c r="B424" s="21">
        <f t="shared" si="48"/>
        <v>55339</v>
      </c>
      <c r="C424" s="19">
        <f t="shared" si="54"/>
        <v>0</v>
      </c>
      <c r="D424" s="19">
        <f t="shared" si="49"/>
        <v>30150.993018174646</v>
      </c>
      <c r="E424" s="20">
        <f t="shared" si="50"/>
        <v>0</v>
      </c>
      <c r="F424" s="19">
        <f t="shared" si="51"/>
        <v>0</v>
      </c>
      <c r="G424" s="19">
        <f t="shared" si="52"/>
        <v>0</v>
      </c>
      <c r="H424" s="19">
        <f t="shared" si="55"/>
        <v>0</v>
      </c>
      <c r="I424" s="19">
        <f t="shared" si="53"/>
        <v>0</v>
      </c>
      <c r="J424" s="19">
        <f>SUM($H$18:$H424)</f>
        <v>10664033.810904941</v>
      </c>
    </row>
    <row r="425" spans="1:10">
      <c r="A425" s="22">
        <f>IF(Values_Entered,A424+1,"")</f>
        <v>408</v>
      </c>
      <c r="B425" s="21">
        <f t="shared" si="48"/>
        <v>55370</v>
      </c>
      <c r="C425" s="19">
        <f t="shared" si="54"/>
        <v>0</v>
      </c>
      <c r="D425" s="19">
        <f t="shared" si="49"/>
        <v>30150.993018174646</v>
      </c>
      <c r="E425" s="20">
        <f t="shared" si="50"/>
        <v>0</v>
      </c>
      <c r="F425" s="19">
        <f t="shared" si="51"/>
        <v>0</v>
      </c>
      <c r="G425" s="19">
        <f t="shared" si="52"/>
        <v>0</v>
      </c>
      <c r="H425" s="19">
        <f t="shared" si="55"/>
        <v>0</v>
      </c>
      <c r="I425" s="19">
        <f t="shared" si="53"/>
        <v>0</v>
      </c>
      <c r="J425" s="19">
        <f>SUM($H$18:$H425)</f>
        <v>10664033.810904941</v>
      </c>
    </row>
    <row r="426" spans="1:10">
      <c r="A426" s="22">
        <f>IF(Values_Entered,A425+1,"")</f>
        <v>409</v>
      </c>
      <c r="B426" s="21">
        <f t="shared" si="48"/>
        <v>55401</v>
      </c>
      <c r="C426" s="19">
        <f t="shared" si="54"/>
        <v>0</v>
      </c>
      <c r="D426" s="19">
        <f t="shared" si="49"/>
        <v>30150.993018174646</v>
      </c>
      <c r="E426" s="20">
        <f t="shared" si="50"/>
        <v>0</v>
      </c>
      <c r="F426" s="19">
        <f t="shared" si="51"/>
        <v>0</v>
      </c>
      <c r="G426" s="19">
        <f t="shared" si="52"/>
        <v>0</v>
      </c>
      <c r="H426" s="19">
        <f t="shared" si="55"/>
        <v>0</v>
      </c>
      <c r="I426" s="19">
        <f t="shared" si="53"/>
        <v>0</v>
      </c>
      <c r="J426" s="19">
        <f>SUM($H$18:$H426)</f>
        <v>10664033.810904941</v>
      </c>
    </row>
    <row r="427" spans="1:10">
      <c r="A427" s="22">
        <f>IF(Values_Entered,A426+1,"")</f>
        <v>410</v>
      </c>
      <c r="B427" s="21">
        <f t="shared" si="48"/>
        <v>55431</v>
      </c>
      <c r="C427" s="19">
        <f t="shared" si="54"/>
        <v>0</v>
      </c>
      <c r="D427" s="19">
        <f t="shared" si="49"/>
        <v>30150.993018174646</v>
      </c>
      <c r="E427" s="20">
        <f t="shared" si="50"/>
        <v>0</v>
      </c>
      <c r="F427" s="19">
        <f t="shared" si="51"/>
        <v>0</v>
      </c>
      <c r="G427" s="19">
        <f t="shared" si="52"/>
        <v>0</v>
      </c>
      <c r="H427" s="19">
        <f t="shared" si="55"/>
        <v>0</v>
      </c>
      <c r="I427" s="19">
        <f t="shared" si="53"/>
        <v>0</v>
      </c>
      <c r="J427" s="19">
        <f>SUM($H$18:$H427)</f>
        <v>10664033.810904941</v>
      </c>
    </row>
    <row r="428" spans="1:10">
      <c r="A428" s="22">
        <f>IF(Values_Entered,A427+1,"")</f>
        <v>411</v>
      </c>
      <c r="B428" s="21">
        <f t="shared" si="48"/>
        <v>55462</v>
      </c>
      <c r="C428" s="19">
        <f t="shared" si="54"/>
        <v>0</v>
      </c>
      <c r="D428" s="19">
        <f t="shared" si="49"/>
        <v>30150.993018174646</v>
      </c>
      <c r="E428" s="20">
        <f t="shared" si="50"/>
        <v>0</v>
      </c>
      <c r="F428" s="19">
        <f t="shared" si="51"/>
        <v>0</v>
      </c>
      <c r="G428" s="19">
        <f t="shared" si="52"/>
        <v>0</v>
      </c>
      <c r="H428" s="19">
        <f t="shared" si="55"/>
        <v>0</v>
      </c>
      <c r="I428" s="19">
        <f t="shared" si="53"/>
        <v>0</v>
      </c>
      <c r="J428" s="19">
        <f>SUM($H$18:$H428)</f>
        <v>10664033.810904941</v>
      </c>
    </row>
    <row r="429" spans="1:10">
      <c r="A429" s="22">
        <f>IF(Values_Entered,A428+1,"")</f>
        <v>412</v>
      </c>
      <c r="B429" s="21">
        <f t="shared" si="48"/>
        <v>55492</v>
      </c>
      <c r="C429" s="19">
        <f t="shared" si="54"/>
        <v>0</v>
      </c>
      <c r="D429" s="19">
        <f t="shared" si="49"/>
        <v>30150.993018174646</v>
      </c>
      <c r="E429" s="20">
        <f t="shared" si="50"/>
        <v>0</v>
      </c>
      <c r="F429" s="19">
        <f t="shared" si="51"/>
        <v>0</v>
      </c>
      <c r="G429" s="19">
        <f t="shared" si="52"/>
        <v>0</v>
      </c>
      <c r="H429" s="19">
        <f t="shared" si="55"/>
        <v>0</v>
      </c>
      <c r="I429" s="19">
        <f t="shared" si="53"/>
        <v>0</v>
      </c>
      <c r="J429" s="19">
        <f>SUM($H$18:$H429)</f>
        <v>10664033.810904941</v>
      </c>
    </row>
    <row r="430" spans="1:10">
      <c r="A430" s="22">
        <f>IF(Values_Entered,A429+1,"")</f>
        <v>413</v>
      </c>
      <c r="B430" s="21">
        <f t="shared" si="48"/>
        <v>55523</v>
      </c>
      <c r="C430" s="19">
        <f t="shared" si="54"/>
        <v>0</v>
      </c>
      <c r="D430" s="19">
        <f t="shared" si="49"/>
        <v>30150.993018174646</v>
      </c>
      <c r="E430" s="20">
        <f t="shared" si="50"/>
        <v>0</v>
      </c>
      <c r="F430" s="19">
        <f t="shared" si="51"/>
        <v>0</v>
      </c>
      <c r="G430" s="19">
        <f t="shared" si="52"/>
        <v>0</v>
      </c>
      <c r="H430" s="19">
        <f t="shared" si="55"/>
        <v>0</v>
      </c>
      <c r="I430" s="19">
        <f t="shared" si="53"/>
        <v>0</v>
      </c>
      <c r="J430" s="19">
        <f>SUM($H$18:$H430)</f>
        <v>10664033.810904941</v>
      </c>
    </row>
    <row r="431" spans="1:10">
      <c r="A431" s="22">
        <f>IF(Values_Entered,A430+1,"")</f>
        <v>414</v>
      </c>
      <c r="B431" s="21">
        <f t="shared" si="48"/>
        <v>55554</v>
      </c>
      <c r="C431" s="19">
        <f t="shared" si="54"/>
        <v>0</v>
      </c>
      <c r="D431" s="19">
        <f t="shared" si="49"/>
        <v>30150.993018174646</v>
      </c>
      <c r="E431" s="20">
        <f t="shared" si="50"/>
        <v>0</v>
      </c>
      <c r="F431" s="19">
        <f t="shared" si="51"/>
        <v>0</v>
      </c>
      <c r="G431" s="19">
        <f t="shared" si="52"/>
        <v>0</v>
      </c>
      <c r="H431" s="19">
        <f t="shared" si="55"/>
        <v>0</v>
      </c>
      <c r="I431" s="19">
        <f t="shared" si="53"/>
        <v>0</v>
      </c>
      <c r="J431" s="19">
        <f>SUM($H$18:$H431)</f>
        <v>10664033.810904941</v>
      </c>
    </row>
    <row r="432" spans="1:10">
      <c r="A432" s="22">
        <f>IF(Values_Entered,A431+1,"")</f>
        <v>415</v>
      </c>
      <c r="B432" s="21">
        <f t="shared" si="48"/>
        <v>55583</v>
      </c>
      <c r="C432" s="19">
        <f t="shared" si="54"/>
        <v>0</v>
      </c>
      <c r="D432" s="19">
        <f t="shared" si="49"/>
        <v>30150.993018174646</v>
      </c>
      <c r="E432" s="20">
        <f t="shared" si="50"/>
        <v>0</v>
      </c>
      <c r="F432" s="19">
        <f t="shared" si="51"/>
        <v>0</v>
      </c>
      <c r="G432" s="19">
        <f t="shared" si="52"/>
        <v>0</v>
      </c>
      <c r="H432" s="19">
        <f t="shared" si="55"/>
        <v>0</v>
      </c>
      <c r="I432" s="19">
        <f t="shared" si="53"/>
        <v>0</v>
      </c>
      <c r="J432" s="19">
        <f>SUM($H$18:$H432)</f>
        <v>10664033.810904941</v>
      </c>
    </row>
    <row r="433" spans="1:10">
      <c r="A433" s="22">
        <f>IF(Values_Entered,A432+1,"")</f>
        <v>416</v>
      </c>
      <c r="B433" s="21">
        <f t="shared" si="48"/>
        <v>55614</v>
      </c>
      <c r="C433" s="19">
        <f t="shared" si="54"/>
        <v>0</v>
      </c>
      <c r="D433" s="19">
        <f t="shared" si="49"/>
        <v>30150.993018174646</v>
      </c>
      <c r="E433" s="20">
        <f t="shared" si="50"/>
        <v>0</v>
      </c>
      <c r="F433" s="19">
        <f t="shared" si="51"/>
        <v>0</v>
      </c>
      <c r="G433" s="19">
        <f t="shared" si="52"/>
        <v>0</v>
      </c>
      <c r="H433" s="19">
        <f t="shared" si="55"/>
        <v>0</v>
      </c>
      <c r="I433" s="19">
        <f t="shared" si="53"/>
        <v>0</v>
      </c>
      <c r="J433" s="19">
        <f>SUM($H$18:$H433)</f>
        <v>10664033.810904941</v>
      </c>
    </row>
    <row r="434" spans="1:10">
      <c r="A434" s="22">
        <f>IF(Values_Entered,A433+1,"")</f>
        <v>417</v>
      </c>
      <c r="B434" s="21">
        <f t="shared" si="48"/>
        <v>55644</v>
      </c>
      <c r="C434" s="19">
        <f t="shared" si="54"/>
        <v>0</v>
      </c>
      <c r="D434" s="19">
        <f t="shared" si="49"/>
        <v>30150.993018174646</v>
      </c>
      <c r="E434" s="20">
        <f t="shared" si="50"/>
        <v>0</v>
      </c>
      <c r="F434" s="19">
        <f t="shared" si="51"/>
        <v>0</v>
      </c>
      <c r="G434" s="19">
        <f t="shared" si="52"/>
        <v>0</v>
      </c>
      <c r="H434" s="19">
        <f t="shared" si="55"/>
        <v>0</v>
      </c>
      <c r="I434" s="19">
        <f t="shared" si="53"/>
        <v>0</v>
      </c>
      <c r="J434" s="19">
        <f>SUM($H$18:$H434)</f>
        <v>10664033.810904941</v>
      </c>
    </row>
    <row r="435" spans="1:10">
      <c r="A435" s="22">
        <f>IF(Values_Entered,A434+1,"")</f>
        <v>418</v>
      </c>
      <c r="B435" s="21">
        <f t="shared" si="48"/>
        <v>55675</v>
      </c>
      <c r="C435" s="19">
        <f t="shared" si="54"/>
        <v>0</v>
      </c>
      <c r="D435" s="19">
        <f t="shared" si="49"/>
        <v>30150.993018174646</v>
      </c>
      <c r="E435" s="20">
        <f t="shared" si="50"/>
        <v>0</v>
      </c>
      <c r="F435" s="19">
        <f t="shared" si="51"/>
        <v>0</v>
      </c>
      <c r="G435" s="19">
        <f t="shared" si="52"/>
        <v>0</v>
      </c>
      <c r="H435" s="19">
        <f t="shared" si="55"/>
        <v>0</v>
      </c>
      <c r="I435" s="19">
        <f t="shared" si="53"/>
        <v>0</v>
      </c>
      <c r="J435" s="19">
        <f>SUM($H$18:$H435)</f>
        <v>10664033.810904941</v>
      </c>
    </row>
    <row r="436" spans="1:10">
      <c r="A436" s="22">
        <f>IF(Values_Entered,A435+1,"")</f>
        <v>419</v>
      </c>
      <c r="B436" s="21">
        <f t="shared" si="48"/>
        <v>55705</v>
      </c>
      <c r="C436" s="19">
        <f t="shared" si="54"/>
        <v>0</v>
      </c>
      <c r="D436" s="19">
        <f t="shared" si="49"/>
        <v>30150.993018174646</v>
      </c>
      <c r="E436" s="20">
        <f t="shared" si="50"/>
        <v>0</v>
      </c>
      <c r="F436" s="19">
        <f t="shared" si="51"/>
        <v>0</v>
      </c>
      <c r="G436" s="19">
        <f t="shared" si="52"/>
        <v>0</v>
      </c>
      <c r="H436" s="19">
        <f t="shared" si="55"/>
        <v>0</v>
      </c>
      <c r="I436" s="19">
        <f t="shared" si="53"/>
        <v>0</v>
      </c>
      <c r="J436" s="19">
        <f>SUM($H$18:$H436)</f>
        <v>10664033.810904941</v>
      </c>
    </row>
    <row r="437" spans="1:10">
      <c r="A437" s="22">
        <f>IF(Values_Entered,A436+1,"")</f>
        <v>420</v>
      </c>
      <c r="B437" s="21">
        <f t="shared" si="48"/>
        <v>55736</v>
      </c>
      <c r="C437" s="19">
        <f t="shared" si="54"/>
        <v>0</v>
      </c>
      <c r="D437" s="19">
        <f t="shared" si="49"/>
        <v>30150.993018174646</v>
      </c>
      <c r="E437" s="20">
        <f t="shared" si="50"/>
        <v>0</v>
      </c>
      <c r="F437" s="19">
        <f t="shared" si="51"/>
        <v>0</v>
      </c>
      <c r="G437" s="19">
        <f t="shared" si="52"/>
        <v>0</v>
      </c>
      <c r="H437" s="19">
        <f t="shared" si="55"/>
        <v>0</v>
      </c>
      <c r="I437" s="19">
        <f t="shared" si="53"/>
        <v>0</v>
      </c>
      <c r="J437" s="19">
        <f>SUM($H$18:$H437)</f>
        <v>10664033.810904941</v>
      </c>
    </row>
    <row r="438" spans="1:10">
      <c r="A438" s="22">
        <f>IF(Values_Entered,A437+1,"")</f>
        <v>421</v>
      </c>
      <c r="B438" s="21">
        <f t="shared" si="48"/>
        <v>55767</v>
      </c>
      <c r="C438" s="19">
        <f t="shared" si="54"/>
        <v>0</v>
      </c>
      <c r="D438" s="19">
        <f t="shared" si="49"/>
        <v>30150.993018174646</v>
      </c>
      <c r="E438" s="20">
        <f t="shared" si="50"/>
        <v>0</v>
      </c>
      <c r="F438" s="19">
        <f t="shared" si="51"/>
        <v>0</v>
      </c>
      <c r="G438" s="19">
        <f t="shared" si="52"/>
        <v>0</v>
      </c>
      <c r="H438" s="19">
        <f t="shared" si="55"/>
        <v>0</v>
      </c>
      <c r="I438" s="19">
        <f t="shared" si="53"/>
        <v>0</v>
      </c>
      <c r="J438" s="19">
        <f>SUM($H$18:$H438)</f>
        <v>10664033.810904941</v>
      </c>
    </row>
    <row r="439" spans="1:10">
      <c r="A439" s="22">
        <f>IF(Values_Entered,A438+1,"")</f>
        <v>422</v>
      </c>
      <c r="B439" s="21">
        <f t="shared" si="48"/>
        <v>55797</v>
      </c>
      <c r="C439" s="19">
        <f t="shared" si="54"/>
        <v>0</v>
      </c>
      <c r="D439" s="19">
        <f t="shared" si="49"/>
        <v>30150.993018174646</v>
      </c>
      <c r="E439" s="20">
        <f t="shared" si="50"/>
        <v>0</v>
      </c>
      <c r="F439" s="19">
        <f t="shared" si="51"/>
        <v>0</v>
      </c>
      <c r="G439" s="19">
        <f t="shared" si="52"/>
        <v>0</v>
      </c>
      <c r="H439" s="19">
        <f t="shared" si="55"/>
        <v>0</v>
      </c>
      <c r="I439" s="19">
        <f t="shared" si="53"/>
        <v>0</v>
      </c>
      <c r="J439" s="19">
        <f>SUM($H$18:$H439)</f>
        <v>10664033.810904941</v>
      </c>
    </row>
    <row r="440" spans="1:10">
      <c r="A440" s="22">
        <f>IF(Values_Entered,A439+1,"")</f>
        <v>423</v>
      </c>
      <c r="B440" s="21">
        <f t="shared" si="48"/>
        <v>55828</v>
      </c>
      <c r="C440" s="19">
        <f t="shared" si="54"/>
        <v>0</v>
      </c>
      <c r="D440" s="19">
        <f t="shared" si="49"/>
        <v>30150.993018174646</v>
      </c>
      <c r="E440" s="20">
        <f t="shared" si="50"/>
        <v>0</v>
      </c>
      <c r="F440" s="19">
        <f t="shared" si="51"/>
        <v>0</v>
      </c>
      <c r="G440" s="19">
        <f t="shared" si="52"/>
        <v>0</v>
      </c>
      <c r="H440" s="19">
        <f t="shared" si="55"/>
        <v>0</v>
      </c>
      <c r="I440" s="19">
        <f t="shared" si="53"/>
        <v>0</v>
      </c>
      <c r="J440" s="19">
        <f>SUM($H$18:$H440)</f>
        <v>10664033.810904941</v>
      </c>
    </row>
    <row r="441" spans="1:10">
      <c r="A441" s="22">
        <f>IF(Values_Entered,A440+1,"")</f>
        <v>424</v>
      </c>
      <c r="B441" s="21">
        <f t="shared" si="48"/>
        <v>55858</v>
      </c>
      <c r="C441" s="19">
        <f t="shared" si="54"/>
        <v>0</v>
      </c>
      <c r="D441" s="19">
        <f t="shared" si="49"/>
        <v>30150.993018174646</v>
      </c>
      <c r="E441" s="20">
        <f t="shared" si="50"/>
        <v>0</v>
      </c>
      <c r="F441" s="19">
        <f t="shared" si="51"/>
        <v>0</v>
      </c>
      <c r="G441" s="19">
        <f t="shared" si="52"/>
        <v>0</v>
      </c>
      <c r="H441" s="19">
        <f t="shared" si="55"/>
        <v>0</v>
      </c>
      <c r="I441" s="19">
        <f t="shared" si="53"/>
        <v>0</v>
      </c>
      <c r="J441" s="19">
        <f>SUM($H$18:$H441)</f>
        <v>10664033.810904941</v>
      </c>
    </row>
    <row r="442" spans="1:10">
      <c r="A442" s="22">
        <f>IF(Values_Entered,A441+1,"")</f>
        <v>425</v>
      </c>
      <c r="B442" s="21">
        <f t="shared" si="48"/>
        <v>55889</v>
      </c>
      <c r="C442" s="19">
        <f t="shared" si="54"/>
        <v>0</v>
      </c>
      <c r="D442" s="19">
        <f t="shared" si="49"/>
        <v>30150.993018174646</v>
      </c>
      <c r="E442" s="20">
        <f t="shared" si="50"/>
        <v>0</v>
      </c>
      <c r="F442" s="19">
        <f t="shared" si="51"/>
        <v>0</v>
      </c>
      <c r="G442" s="19">
        <f t="shared" si="52"/>
        <v>0</v>
      </c>
      <c r="H442" s="19">
        <f t="shared" si="55"/>
        <v>0</v>
      </c>
      <c r="I442" s="19">
        <f t="shared" si="53"/>
        <v>0</v>
      </c>
      <c r="J442" s="19">
        <f>SUM($H$18:$H442)</f>
        <v>10664033.810904941</v>
      </c>
    </row>
    <row r="443" spans="1:10">
      <c r="A443" s="22">
        <f>IF(Values_Entered,A442+1,"")</f>
        <v>426</v>
      </c>
      <c r="B443" s="21">
        <f t="shared" si="48"/>
        <v>55920</v>
      </c>
      <c r="C443" s="19">
        <f t="shared" si="54"/>
        <v>0</v>
      </c>
      <c r="D443" s="19">
        <f t="shared" si="49"/>
        <v>30150.993018174646</v>
      </c>
      <c r="E443" s="20">
        <f t="shared" si="50"/>
        <v>0</v>
      </c>
      <c r="F443" s="19">
        <f t="shared" si="51"/>
        <v>0</v>
      </c>
      <c r="G443" s="19">
        <f t="shared" si="52"/>
        <v>0</v>
      </c>
      <c r="H443" s="19">
        <f t="shared" si="55"/>
        <v>0</v>
      </c>
      <c r="I443" s="19">
        <f t="shared" si="53"/>
        <v>0</v>
      </c>
      <c r="J443" s="19">
        <f>SUM($H$18:$H443)</f>
        <v>10664033.810904941</v>
      </c>
    </row>
    <row r="444" spans="1:10">
      <c r="A444" s="22">
        <f>IF(Values_Entered,A443+1,"")</f>
        <v>427</v>
      </c>
      <c r="B444" s="21">
        <f t="shared" si="48"/>
        <v>55948</v>
      </c>
      <c r="C444" s="19">
        <f t="shared" si="54"/>
        <v>0</v>
      </c>
      <c r="D444" s="19">
        <f t="shared" si="49"/>
        <v>30150.993018174646</v>
      </c>
      <c r="E444" s="20">
        <f t="shared" si="50"/>
        <v>0</v>
      </c>
      <c r="F444" s="19">
        <f t="shared" si="51"/>
        <v>0</v>
      </c>
      <c r="G444" s="19">
        <f t="shared" si="52"/>
        <v>0</v>
      </c>
      <c r="H444" s="19">
        <f t="shared" si="55"/>
        <v>0</v>
      </c>
      <c r="I444" s="19">
        <f t="shared" si="53"/>
        <v>0</v>
      </c>
      <c r="J444" s="19">
        <f>SUM($H$18:$H444)</f>
        <v>10664033.810904941</v>
      </c>
    </row>
    <row r="445" spans="1:10">
      <c r="A445" s="22">
        <f>IF(Values_Entered,A444+1,"")</f>
        <v>428</v>
      </c>
      <c r="B445" s="21">
        <f t="shared" si="48"/>
        <v>55979</v>
      </c>
      <c r="C445" s="19">
        <f t="shared" si="54"/>
        <v>0</v>
      </c>
      <c r="D445" s="19">
        <f t="shared" si="49"/>
        <v>30150.993018174646</v>
      </c>
      <c r="E445" s="20">
        <f t="shared" si="50"/>
        <v>0</v>
      </c>
      <c r="F445" s="19">
        <f t="shared" si="51"/>
        <v>0</v>
      </c>
      <c r="G445" s="19">
        <f t="shared" si="52"/>
        <v>0</v>
      </c>
      <c r="H445" s="19">
        <f t="shared" si="55"/>
        <v>0</v>
      </c>
      <c r="I445" s="19">
        <f t="shared" si="53"/>
        <v>0</v>
      </c>
      <c r="J445" s="19">
        <f>SUM($H$18:$H445)</f>
        <v>10664033.810904941</v>
      </c>
    </row>
    <row r="446" spans="1:10">
      <c r="A446" s="22">
        <f>IF(Values_Entered,A445+1,"")</f>
        <v>429</v>
      </c>
      <c r="B446" s="21">
        <f t="shared" si="48"/>
        <v>56009</v>
      </c>
      <c r="C446" s="19">
        <f t="shared" si="54"/>
        <v>0</v>
      </c>
      <c r="D446" s="19">
        <f t="shared" si="49"/>
        <v>30150.993018174646</v>
      </c>
      <c r="E446" s="20">
        <f t="shared" si="50"/>
        <v>0</v>
      </c>
      <c r="F446" s="19">
        <f t="shared" si="51"/>
        <v>0</v>
      </c>
      <c r="G446" s="19">
        <f t="shared" si="52"/>
        <v>0</v>
      </c>
      <c r="H446" s="19">
        <f t="shared" si="55"/>
        <v>0</v>
      </c>
      <c r="I446" s="19">
        <f t="shared" si="53"/>
        <v>0</v>
      </c>
      <c r="J446" s="19">
        <f>SUM($H$18:$H446)</f>
        <v>10664033.810904941</v>
      </c>
    </row>
    <row r="447" spans="1:10">
      <c r="A447" s="22">
        <f>IF(Values_Entered,A446+1,"")</f>
        <v>430</v>
      </c>
      <c r="B447" s="21">
        <f t="shared" si="48"/>
        <v>56040</v>
      </c>
      <c r="C447" s="19">
        <f t="shared" si="54"/>
        <v>0</v>
      </c>
      <c r="D447" s="19">
        <f t="shared" si="49"/>
        <v>30150.993018174646</v>
      </c>
      <c r="E447" s="20">
        <f t="shared" si="50"/>
        <v>0</v>
      </c>
      <c r="F447" s="19">
        <f t="shared" si="51"/>
        <v>0</v>
      </c>
      <c r="G447" s="19">
        <f t="shared" si="52"/>
        <v>0</v>
      </c>
      <c r="H447" s="19">
        <f t="shared" si="55"/>
        <v>0</v>
      </c>
      <c r="I447" s="19">
        <f t="shared" si="53"/>
        <v>0</v>
      </c>
      <c r="J447" s="19">
        <f>SUM($H$18:$H447)</f>
        <v>10664033.810904941</v>
      </c>
    </row>
    <row r="448" spans="1:10">
      <c r="A448" s="22">
        <f>IF(Values_Entered,A447+1,"")</f>
        <v>431</v>
      </c>
      <c r="B448" s="21">
        <f t="shared" si="48"/>
        <v>56070</v>
      </c>
      <c r="C448" s="19">
        <f t="shared" si="54"/>
        <v>0</v>
      </c>
      <c r="D448" s="19">
        <f t="shared" si="49"/>
        <v>30150.993018174646</v>
      </c>
      <c r="E448" s="20">
        <f t="shared" si="50"/>
        <v>0</v>
      </c>
      <c r="F448" s="19">
        <f t="shared" si="51"/>
        <v>0</v>
      </c>
      <c r="G448" s="19">
        <f t="shared" si="52"/>
        <v>0</v>
      </c>
      <c r="H448" s="19">
        <f t="shared" si="55"/>
        <v>0</v>
      </c>
      <c r="I448" s="19">
        <f t="shared" si="53"/>
        <v>0</v>
      </c>
      <c r="J448" s="19">
        <f>SUM($H$18:$H448)</f>
        <v>10664033.810904941</v>
      </c>
    </row>
    <row r="449" spans="1:10">
      <c r="A449" s="22">
        <f>IF(Values_Entered,A448+1,"")</f>
        <v>432</v>
      </c>
      <c r="B449" s="21">
        <f t="shared" si="48"/>
        <v>56101</v>
      </c>
      <c r="C449" s="19">
        <f t="shared" si="54"/>
        <v>0</v>
      </c>
      <c r="D449" s="19">
        <f t="shared" si="49"/>
        <v>30150.993018174646</v>
      </c>
      <c r="E449" s="20">
        <f t="shared" si="50"/>
        <v>0</v>
      </c>
      <c r="F449" s="19">
        <f t="shared" si="51"/>
        <v>0</v>
      </c>
      <c r="G449" s="19">
        <f t="shared" si="52"/>
        <v>0</v>
      </c>
      <c r="H449" s="19">
        <f t="shared" si="55"/>
        <v>0</v>
      </c>
      <c r="I449" s="19">
        <f t="shared" si="53"/>
        <v>0</v>
      </c>
      <c r="J449" s="19">
        <f>SUM($H$18:$H449)</f>
        <v>10664033.810904941</v>
      </c>
    </row>
    <row r="450" spans="1:10">
      <c r="A450" s="22">
        <f>IF(Values_Entered,A449+1,"")</f>
        <v>433</v>
      </c>
      <c r="B450" s="21">
        <f t="shared" si="48"/>
        <v>56132</v>
      </c>
      <c r="C450" s="19">
        <f t="shared" si="54"/>
        <v>0</v>
      </c>
      <c r="D450" s="19">
        <f t="shared" si="49"/>
        <v>30150.993018174646</v>
      </c>
      <c r="E450" s="20">
        <f t="shared" si="50"/>
        <v>0</v>
      </c>
      <c r="F450" s="19">
        <f t="shared" si="51"/>
        <v>0</v>
      </c>
      <c r="G450" s="19">
        <f t="shared" si="52"/>
        <v>0</v>
      </c>
      <c r="H450" s="19">
        <f t="shared" si="55"/>
        <v>0</v>
      </c>
      <c r="I450" s="19">
        <f t="shared" si="53"/>
        <v>0</v>
      </c>
      <c r="J450" s="19">
        <f>SUM($H$18:$H450)</f>
        <v>10664033.810904941</v>
      </c>
    </row>
    <row r="451" spans="1:10">
      <c r="A451" s="22">
        <f>IF(Values_Entered,A450+1,"")</f>
        <v>434</v>
      </c>
      <c r="B451" s="21">
        <f t="shared" si="48"/>
        <v>56162</v>
      </c>
      <c r="C451" s="19">
        <f t="shared" si="54"/>
        <v>0</v>
      </c>
      <c r="D451" s="19">
        <f t="shared" si="49"/>
        <v>30150.993018174646</v>
      </c>
      <c r="E451" s="20">
        <f t="shared" si="50"/>
        <v>0</v>
      </c>
      <c r="F451" s="19">
        <f t="shared" si="51"/>
        <v>0</v>
      </c>
      <c r="G451" s="19">
        <f t="shared" si="52"/>
        <v>0</v>
      </c>
      <c r="H451" s="19">
        <f t="shared" si="55"/>
        <v>0</v>
      </c>
      <c r="I451" s="19">
        <f t="shared" si="53"/>
        <v>0</v>
      </c>
      <c r="J451" s="19">
        <f>SUM($H$18:$H451)</f>
        <v>10664033.810904941</v>
      </c>
    </row>
    <row r="452" spans="1:10">
      <c r="A452" s="22">
        <f>IF(Values_Entered,A451+1,"")</f>
        <v>435</v>
      </c>
      <c r="B452" s="21">
        <f t="shared" si="48"/>
        <v>56193</v>
      </c>
      <c r="C452" s="19">
        <f t="shared" si="54"/>
        <v>0</v>
      </c>
      <c r="D452" s="19">
        <f t="shared" si="49"/>
        <v>30150.993018174646</v>
      </c>
      <c r="E452" s="20">
        <f t="shared" si="50"/>
        <v>0</v>
      </c>
      <c r="F452" s="19">
        <f t="shared" si="51"/>
        <v>0</v>
      </c>
      <c r="G452" s="19">
        <f t="shared" si="52"/>
        <v>0</v>
      </c>
      <c r="H452" s="19">
        <f t="shared" si="55"/>
        <v>0</v>
      </c>
      <c r="I452" s="19">
        <f t="shared" si="53"/>
        <v>0</v>
      </c>
      <c r="J452" s="19">
        <f>SUM($H$18:$H452)</f>
        <v>10664033.810904941</v>
      </c>
    </row>
    <row r="453" spans="1:10">
      <c r="A453" s="22">
        <f>IF(Values_Entered,A452+1,"")</f>
        <v>436</v>
      </c>
      <c r="B453" s="21">
        <f t="shared" si="48"/>
        <v>56223</v>
      </c>
      <c r="C453" s="19">
        <f t="shared" si="54"/>
        <v>0</v>
      </c>
      <c r="D453" s="19">
        <f t="shared" si="49"/>
        <v>30150.993018174646</v>
      </c>
      <c r="E453" s="20">
        <f t="shared" si="50"/>
        <v>0</v>
      </c>
      <c r="F453" s="19">
        <f t="shared" si="51"/>
        <v>0</v>
      </c>
      <c r="G453" s="19">
        <f t="shared" si="52"/>
        <v>0</v>
      </c>
      <c r="H453" s="19">
        <f t="shared" si="55"/>
        <v>0</v>
      </c>
      <c r="I453" s="19">
        <f t="shared" si="53"/>
        <v>0</v>
      </c>
      <c r="J453" s="19">
        <f>SUM($H$18:$H453)</f>
        <v>10664033.810904941</v>
      </c>
    </row>
    <row r="454" spans="1:10">
      <c r="A454" s="22">
        <f>IF(Values_Entered,A453+1,"")</f>
        <v>437</v>
      </c>
      <c r="B454" s="21">
        <f t="shared" si="48"/>
        <v>56254</v>
      </c>
      <c r="C454" s="19">
        <f t="shared" si="54"/>
        <v>0</v>
      </c>
      <c r="D454" s="19">
        <f t="shared" si="49"/>
        <v>30150.993018174646</v>
      </c>
      <c r="E454" s="20">
        <f t="shared" si="50"/>
        <v>0</v>
      </c>
      <c r="F454" s="19">
        <f t="shared" si="51"/>
        <v>0</v>
      </c>
      <c r="G454" s="19">
        <f t="shared" si="52"/>
        <v>0</v>
      </c>
      <c r="H454" s="19">
        <f t="shared" si="55"/>
        <v>0</v>
      </c>
      <c r="I454" s="19">
        <f t="shared" si="53"/>
        <v>0</v>
      </c>
      <c r="J454" s="19">
        <f>SUM($H$18:$H454)</f>
        <v>10664033.810904941</v>
      </c>
    </row>
    <row r="455" spans="1:10">
      <c r="A455" s="22">
        <f>IF(Values_Entered,A454+1,"")</f>
        <v>438</v>
      </c>
      <c r="B455" s="21">
        <f t="shared" si="48"/>
        <v>56285</v>
      </c>
      <c r="C455" s="19">
        <f t="shared" si="54"/>
        <v>0</v>
      </c>
      <c r="D455" s="19">
        <f t="shared" si="49"/>
        <v>30150.993018174646</v>
      </c>
      <c r="E455" s="20">
        <f t="shared" si="50"/>
        <v>0</v>
      </c>
      <c r="F455" s="19">
        <f t="shared" si="51"/>
        <v>0</v>
      </c>
      <c r="G455" s="19">
        <f t="shared" si="52"/>
        <v>0</v>
      </c>
      <c r="H455" s="19">
        <f t="shared" si="55"/>
        <v>0</v>
      </c>
      <c r="I455" s="19">
        <f t="shared" si="53"/>
        <v>0</v>
      </c>
      <c r="J455" s="19">
        <f>SUM($H$18:$H455)</f>
        <v>10664033.810904941</v>
      </c>
    </row>
    <row r="456" spans="1:10">
      <c r="A456" s="22">
        <f>IF(Values_Entered,A455+1,"")</f>
        <v>439</v>
      </c>
      <c r="B456" s="21">
        <f t="shared" si="48"/>
        <v>56313</v>
      </c>
      <c r="C456" s="19">
        <f t="shared" si="54"/>
        <v>0</v>
      </c>
      <c r="D456" s="19">
        <f t="shared" si="49"/>
        <v>30150.993018174646</v>
      </c>
      <c r="E456" s="20">
        <f t="shared" si="50"/>
        <v>0</v>
      </c>
      <c r="F456" s="19">
        <f t="shared" si="51"/>
        <v>0</v>
      </c>
      <c r="G456" s="19">
        <f t="shared" si="52"/>
        <v>0</v>
      </c>
      <c r="H456" s="19">
        <f t="shared" si="55"/>
        <v>0</v>
      </c>
      <c r="I456" s="19">
        <f t="shared" si="53"/>
        <v>0</v>
      </c>
      <c r="J456" s="19">
        <f>SUM($H$18:$H456)</f>
        <v>10664033.810904941</v>
      </c>
    </row>
    <row r="457" spans="1:10">
      <c r="A457" s="22">
        <f>IF(Values_Entered,A456+1,"")</f>
        <v>440</v>
      </c>
      <c r="B457" s="21">
        <f t="shared" si="48"/>
        <v>56344</v>
      </c>
      <c r="C457" s="19">
        <f t="shared" si="54"/>
        <v>0</v>
      </c>
      <c r="D457" s="19">
        <f t="shared" si="49"/>
        <v>30150.993018174646</v>
      </c>
      <c r="E457" s="20">
        <f t="shared" si="50"/>
        <v>0</v>
      </c>
      <c r="F457" s="19">
        <f t="shared" si="51"/>
        <v>0</v>
      </c>
      <c r="G457" s="19">
        <f t="shared" si="52"/>
        <v>0</v>
      </c>
      <c r="H457" s="19">
        <f t="shared" si="55"/>
        <v>0</v>
      </c>
      <c r="I457" s="19">
        <f t="shared" si="53"/>
        <v>0</v>
      </c>
      <c r="J457" s="19">
        <f>SUM($H$18:$H457)</f>
        <v>10664033.810904941</v>
      </c>
    </row>
    <row r="458" spans="1:10">
      <c r="A458" s="22">
        <f>IF(Values_Entered,A457+1,"")</f>
        <v>441</v>
      </c>
      <c r="B458" s="21">
        <f t="shared" si="48"/>
        <v>56374</v>
      </c>
      <c r="C458" s="19">
        <f t="shared" si="54"/>
        <v>0</v>
      </c>
      <c r="D458" s="19">
        <f t="shared" si="49"/>
        <v>30150.993018174646</v>
      </c>
      <c r="E458" s="20">
        <f t="shared" si="50"/>
        <v>0</v>
      </c>
      <c r="F458" s="19">
        <f t="shared" si="51"/>
        <v>0</v>
      </c>
      <c r="G458" s="19">
        <f t="shared" si="52"/>
        <v>0</v>
      </c>
      <c r="H458" s="19">
        <f t="shared" si="55"/>
        <v>0</v>
      </c>
      <c r="I458" s="19">
        <f t="shared" si="53"/>
        <v>0</v>
      </c>
      <c r="J458" s="19">
        <f>SUM($H$18:$H458)</f>
        <v>10664033.810904941</v>
      </c>
    </row>
    <row r="459" spans="1:10">
      <c r="A459" s="22">
        <f>IF(Values_Entered,A458+1,"")</f>
        <v>442</v>
      </c>
      <c r="B459" s="21">
        <f t="shared" si="48"/>
        <v>56405</v>
      </c>
      <c r="C459" s="19">
        <f t="shared" si="54"/>
        <v>0</v>
      </c>
      <c r="D459" s="19">
        <f t="shared" si="49"/>
        <v>30150.993018174646</v>
      </c>
      <c r="E459" s="20">
        <f t="shared" si="50"/>
        <v>0</v>
      </c>
      <c r="F459" s="19">
        <f t="shared" si="51"/>
        <v>0</v>
      </c>
      <c r="G459" s="19">
        <f t="shared" si="52"/>
        <v>0</v>
      </c>
      <c r="H459" s="19">
        <f t="shared" si="55"/>
        <v>0</v>
      </c>
      <c r="I459" s="19">
        <f t="shared" si="53"/>
        <v>0</v>
      </c>
      <c r="J459" s="19">
        <f>SUM($H$18:$H459)</f>
        <v>10664033.810904941</v>
      </c>
    </row>
    <row r="460" spans="1:10">
      <c r="A460" s="22">
        <f>IF(Values_Entered,A459+1,"")</f>
        <v>443</v>
      </c>
      <c r="B460" s="21">
        <f t="shared" si="48"/>
        <v>56435</v>
      </c>
      <c r="C460" s="19">
        <f t="shared" si="54"/>
        <v>0</v>
      </c>
      <c r="D460" s="19">
        <f t="shared" si="49"/>
        <v>30150.993018174646</v>
      </c>
      <c r="E460" s="20">
        <f t="shared" si="50"/>
        <v>0</v>
      </c>
      <c r="F460" s="19">
        <f t="shared" si="51"/>
        <v>0</v>
      </c>
      <c r="G460" s="19">
        <f t="shared" si="52"/>
        <v>0</v>
      </c>
      <c r="H460" s="19">
        <f t="shared" si="55"/>
        <v>0</v>
      </c>
      <c r="I460" s="19">
        <f t="shared" si="53"/>
        <v>0</v>
      </c>
      <c r="J460" s="19">
        <f>SUM($H$18:$H460)</f>
        <v>10664033.810904941</v>
      </c>
    </row>
    <row r="461" spans="1:10">
      <c r="A461" s="22">
        <f>IF(Values_Entered,A460+1,"")</f>
        <v>444</v>
      </c>
      <c r="B461" s="21">
        <f t="shared" si="48"/>
        <v>56466</v>
      </c>
      <c r="C461" s="19">
        <f t="shared" si="54"/>
        <v>0</v>
      </c>
      <c r="D461" s="19">
        <f t="shared" si="49"/>
        <v>30150.993018174646</v>
      </c>
      <c r="E461" s="20">
        <f t="shared" si="50"/>
        <v>0</v>
      </c>
      <c r="F461" s="19">
        <f t="shared" si="51"/>
        <v>0</v>
      </c>
      <c r="G461" s="19">
        <f t="shared" si="52"/>
        <v>0</v>
      </c>
      <c r="H461" s="19">
        <f t="shared" si="55"/>
        <v>0</v>
      </c>
      <c r="I461" s="19">
        <f t="shared" si="53"/>
        <v>0</v>
      </c>
      <c r="J461" s="19">
        <f>SUM($H$18:$H461)</f>
        <v>10664033.810904941</v>
      </c>
    </row>
    <row r="462" spans="1:10">
      <c r="A462" s="22">
        <f>IF(Values_Entered,A461+1,"")</f>
        <v>445</v>
      </c>
      <c r="B462" s="21">
        <f t="shared" si="48"/>
        <v>56497</v>
      </c>
      <c r="C462" s="19">
        <f t="shared" si="54"/>
        <v>0</v>
      </c>
      <c r="D462" s="19">
        <f t="shared" si="49"/>
        <v>30150.993018174646</v>
      </c>
      <c r="E462" s="20">
        <f t="shared" si="50"/>
        <v>0</v>
      </c>
      <c r="F462" s="19">
        <f t="shared" si="51"/>
        <v>0</v>
      </c>
      <c r="G462" s="19">
        <f t="shared" si="52"/>
        <v>0</v>
      </c>
      <c r="H462" s="19">
        <f t="shared" si="55"/>
        <v>0</v>
      </c>
      <c r="I462" s="19">
        <f t="shared" si="53"/>
        <v>0</v>
      </c>
      <c r="J462" s="19">
        <f>SUM($H$18:$H462)</f>
        <v>10664033.810904941</v>
      </c>
    </row>
    <row r="463" spans="1:10">
      <c r="A463" s="22">
        <f>IF(Values_Entered,A462+1,"")</f>
        <v>446</v>
      </c>
      <c r="B463" s="21">
        <f t="shared" si="48"/>
        <v>56527</v>
      </c>
      <c r="C463" s="19">
        <f t="shared" si="54"/>
        <v>0</v>
      </c>
      <c r="D463" s="19">
        <f t="shared" si="49"/>
        <v>30150.993018174646</v>
      </c>
      <c r="E463" s="20">
        <f t="shared" si="50"/>
        <v>0</v>
      </c>
      <c r="F463" s="19">
        <f t="shared" si="51"/>
        <v>0</v>
      </c>
      <c r="G463" s="19">
        <f t="shared" si="52"/>
        <v>0</v>
      </c>
      <c r="H463" s="19">
        <f t="shared" si="55"/>
        <v>0</v>
      </c>
      <c r="I463" s="19">
        <f t="shared" si="53"/>
        <v>0</v>
      </c>
      <c r="J463" s="19">
        <f>SUM($H$18:$H463)</f>
        <v>10664033.810904941</v>
      </c>
    </row>
    <row r="464" spans="1:10">
      <c r="A464" s="22">
        <f>IF(Values_Entered,A463+1,"")</f>
        <v>447</v>
      </c>
      <c r="B464" s="21">
        <f t="shared" si="48"/>
        <v>56558</v>
      </c>
      <c r="C464" s="19">
        <f t="shared" si="54"/>
        <v>0</v>
      </c>
      <c r="D464" s="19">
        <f t="shared" si="49"/>
        <v>30150.993018174646</v>
      </c>
      <c r="E464" s="20">
        <f t="shared" si="50"/>
        <v>0</v>
      </c>
      <c r="F464" s="19">
        <f t="shared" si="51"/>
        <v>0</v>
      </c>
      <c r="G464" s="19">
        <f t="shared" si="52"/>
        <v>0</v>
      </c>
      <c r="H464" s="19">
        <f t="shared" si="55"/>
        <v>0</v>
      </c>
      <c r="I464" s="19">
        <f t="shared" si="53"/>
        <v>0</v>
      </c>
      <c r="J464" s="19">
        <f>SUM($H$18:$H464)</f>
        <v>10664033.810904941</v>
      </c>
    </row>
    <row r="465" spans="1:10">
      <c r="A465" s="22">
        <f>IF(Values_Entered,A464+1,"")</f>
        <v>448</v>
      </c>
      <c r="B465" s="21">
        <f t="shared" si="48"/>
        <v>56588</v>
      </c>
      <c r="C465" s="19">
        <f t="shared" si="54"/>
        <v>0</v>
      </c>
      <c r="D465" s="19">
        <f t="shared" si="49"/>
        <v>30150.993018174646</v>
      </c>
      <c r="E465" s="20">
        <f t="shared" si="50"/>
        <v>0</v>
      </c>
      <c r="F465" s="19">
        <f t="shared" si="51"/>
        <v>0</v>
      </c>
      <c r="G465" s="19">
        <f t="shared" si="52"/>
        <v>0</v>
      </c>
      <c r="H465" s="19">
        <f t="shared" si="55"/>
        <v>0</v>
      </c>
      <c r="I465" s="19">
        <f t="shared" si="53"/>
        <v>0</v>
      </c>
      <c r="J465" s="19">
        <f>SUM($H$18:$H465)</f>
        <v>10664033.810904941</v>
      </c>
    </row>
    <row r="466" spans="1:10">
      <c r="A466" s="22">
        <f>IF(Values_Entered,A465+1,"")</f>
        <v>449</v>
      </c>
      <c r="B466" s="21">
        <f t="shared" ref="B466:B497" si="56">IF(Pay_Num&lt;&gt;"",DATE(YEAR(Loan_Start),MONTH(Loan_Start)+(Pay_Num)*12/Num_Pmt_Per_Year,DAY(Loan_Start)),"")</f>
        <v>56619</v>
      </c>
      <c r="C466" s="19">
        <f t="shared" si="54"/>
        <v>0</v>
      </c>
      <c r="D466" s="19">
        <f t="shared" ref="D466:D497" si="57">IF(Pay_Num&lt;&gt;"",Scheduled_Monthly_Payment,"")</f>
        <v>30150.993018174646</v>
      </c>
      <c r="E466" s="20">
        <f t="shared" ref="E466:E497" si="58">IF(AND(Pay_Num&lt;&gt;"",Sched_Pay+Scheduled_Extra_Payments&lt;Beg_Bal),Scheduled_Extra_Payments,IF(AND(Pay_Num&lt;&gt;"",Beg_Bal-Sched_Pay&gt;0),Beg_Bal-Sched_Pay,IF(Pay_Num&lt;&gt;"",0,"")))</f>
        <v>0</v>
      </c>
      <c r="F466" s="19">
        <f t="shared" ref="F466:F497" si="59">IF(AND(Pay_Num&lt;&gt;"",Sched_Pay+Extra_Pay&lt;Beg_Bal),Sched_Pay+Extra_Pay,IF(Pay_Num&lt;&gt;"",Beg_Bal,""))</f>
        <v>0</v>
      </c>
      <c r="G466" s="19">
        <f t="shared" ref="G466:G497" si="60">IF(Pay_Num&lt;&gt;"",Total_Pay-Int,"")</f>
        <v>0</v>
      </c>
      <c r="H466" s="19">
        <f t="shared" si="55"/>
        <v>0</v>
      </c>
      <c r="I466" s="19">
        <f t="shared" ref="I466:I497" si="61">IF(AND(Pay_Num&lt;&gt;"",Sched_Pay+Extra_Pay&lt;Beg_Bal),Beg_Bal-Princ,IF(Pay_Num&lt;&gt;"",0,""))</f>
        <v>0</v>
      </c>
      <c r="J466" s="19">
        <f>SUM($H$18:$H466)</f>
        <v>10664033.810904941</v>
      </c>
    </row>
    <row r="467" spans="1:10">
      <c r="A467" s="22">
        <f>IF(Values_Entered,A466+1,"")</f>
        <v>450</v>
      </c>
      <c r="B467" s="21">
        <f t="shared" si="56"/>
        <v>56650</v>
      </c>
      <c r="C467" s="19">
        <f t="shared" ref="C467:C497" si="62">IF(Pay_Num&lt;&gt;"",I466,"")</f>
        <v>0</v>
      </c>
      <c r="D467" s="19">
        <f t="shared" si="57"/>
        <v>30150.993018174646</v>
      </c>
      <c r="E467" s="20">
        <f t="shared" si="58"/>
        <v>0</v>
      </c>
      <c r="F467" s="19">
        <f t="shared" si="59"/>
        <v>0</v>
      </c>
      <c r="G467" s="19">
        <f t="shared" si="60"/>
        <v>0</v>
      </c>
      <c r="H467" s="19">
        <f t="shared" ref="H467:H497" si="63">IF(Pay_Num&lt;&gt;"",Beg_Bal*Interest_Rate/Num_Pmt_Per_Year,"")</f>
        <v>0</v>
      </c>
      <c r="I467" s="19">
        <f t="shared" si="61"/>
        <v>0</v>
      </c>
      <c r="J467" s="19">
        <f>SUM($H$18:$H467)</f>
        <v>10664033.810904941</v>
      </c>
    </row>
    <row r="468" spans="1:10">
      <c r="A468" s="22">
        <f>IF(Values_Entered,A467+1,"")</f>
        <v>451</v>
      </c>
      <c r="B468" s="21">
        <f t="shared" si="56"/>
        <v>56678</v>
      </c>
      <c r="C468" s="19">
        <f t="shared" si="62"/>
        <v>0</v>
      </c>
      <c r="D468" s="19">
        <f t="shared" si="57"/>
        <v>30150.993018174646</v>
      </c>
      <c r="E468" s="20">
        <f t="shared" si="58"/>
        <v>0</v>
      </c>
      <c r="F468" s="19">
        <f t="shared" si="59"/>
        <v>0</v>
      </c>
      <c r="G468" s="19">
        <f t="shared" si="60"/>
        <v>0</v>
      </c>
      <c r="H468" s="19">
        <f t="shared" si="63"/>
        <v>0</v>
      </c>
      <c r="I468" s="19">
        <f t="shared" si="61"/>
        <v>0</v>
      </c>
      <c r="J468" s="19">
        <f>SUM($H$18:$H468)</f>
        <v>10664033.810904941</v>
      </c>
    </row>
    <row r="469" spans="1:10">
      <c r="A469" s="22">
        <f>IF(Values_Entered,A468+1,"")</f>
        <v>452</v>
      </c>
      <c r="B469" s="21">
        <f t="shared" si="56"/>
        <v>56709</v>
      </c>
      <c r="C469" s="19">
        <f t="shared" si="62"/>
        <v>0</v>
      </c>
      <c r="D469" s="19">
        <f t="shared" si="57"/>
        <v>30150.993018174646</v>
      </c>
      <c r="E469" s="20">
        <f t="shared" si="58"/>
        <v>0</v>
      </c>
      <c r="F469" s="19">
        <f t="shared" si="59"/>
        <v>0</v>
      </c>
      <c r="G469" s="19">
        <f t="shared" si="60"/>
        <v>0</v>
      </c>
      <c r="H469" s="19">
        <f t="shared" si="63"/>
        <v>0</v>
      </c>
      <c r="I469" s="19">
        <f t="shared" si="61"/>
        <v>0</v>
      </c>
      <c r="J469" s="19">
        <f>SUM($H$18:$H469)</f>
        <v>10664033.810904941</v>
      </c>
    </row>
    <row r="470" spans="1:10">
      <c r="A470" s="22">
        <f>IF(Values_Entered,A469+1,"")</f>
        <v>453</v>
      </c>
      <c r="B470" s="21">
        <f t="shared" si="56"/>
        <v>56739</v>
      </c>
      <c r="C470" s="19">
        <f t="shared" si="62"/>
        <v>0</v>
      </c>
      <c r="D470" s="19">
        <f t="shared" si="57"/>
        <v>30150.993018174646</v>
      </c>
      <c r="E470" s="20">
        <f t="shared" si="58"/>
        <v>0</v>
      </c>
      <c r="F470" s="19">
        <f t="shared" si="59"/>
        <v>0</v>
      </c>
      <c r="G470" s="19">
        <f t="shared" si="60"/>
        <v>0</v>
      </c>
      <c r="H470" s="19">
        <f t="shared" si="63"/>
        <v>0</v>
      </c>
      <c r="I470" s="19">
        <f t="shared" si="61"/>
        <v>0</v>
      </c>
      <c r="J470" s="19">
        <f>SUM($H$18:$H470)</f>
        <v>10664033.810904941</v>
      </c>
    </row>
    <row r="471" spans="1:10">
      <c r="A471" s="22">
        <f>IF(Values_Entered,A470+1,"")</f>
        <v>454</v>
      </c>
      <c r="B471" s="21">
        <f t="shared" si="56"/>
        <v>56770</v>
      </c>
      <c r="C471" s="19">
        <f t="shared" si="62"/>
        <v>0</v>
      </c>
      <c r="D471" s="19">
        <f t="shared" si="57"/>
        <v>30150.993018174646</v>
      </c>
      <c r="E471" s="20">
        <f t="shared" si="58"/>
        <v>0</v>
      </c>
      <c r="F471" s="19">
        <f t="shared" si="59"/>
        <v>0</v>
      </c>
      <c r="G471" s="19">
        <f t="shared" si="60"/>
        <v>0</v>
      </c>
      <c r="H471" s="19">
        <f t="shared" si="63"/>
        <v>0</v>
      </c>
      <c r="I471" s="19">
        <f t="shared" si="61"/>
        <v>0</v>
      </c>
      <c r="J471" s="19">
        <f>SUM($H$18:$H471)</f>
        <v>10664033.810904941</v>
      </c>
    </row>
    <row r="472" spans="1:10">
      <c r="A472" s="22">
        <f>IF(Values_Entered,A471+1,"")</f>
        <v>455</v>
      </c>
      <c r="B472" s="21">
        <f t="shared" si="56"/>
        <v>56800</v>
      </c>
      <c r="C472" s="19">
        <f t="shared" si="62"/>
        <v>0</v>
      </c>
      <c r="D472" s="19">
        <f t="shared" si="57"/>
        <v>30150.993018174646</v>
      </c>
      <c r="E472" s="20">
        <f t="shared" si="58"/>
        <v>0</v>
      </c>
      <c r="F472" s="19">
        <f t="shared" si="59"/>
        <v>0</v>
      </c>
      <c r="G472" s="19">
        <f t="shared" si="60"/>
        <v>0</v>
      </c>
      <c r="H472" s="19">
        <f t="shared" si="63"/>
        <v>0</v>
      </c>
      <c r="I472" s="19">
        <f t="shared" si="61"/>
        <v>0</v>
      </c>
      <c r="J472" s="19">
        <f>SUM($H$18:$H472)</f>
        <v>10664033.810904941</v>
      </c>
    </row>
    <row r="473" spans="1:10">
      <c r="A473" s="22">
        <f>IF(Values_Entered,A472+1,"")</f>
        <v>456</v>
      </c>
      <c r="B473" s="21">
        <f t="shared" si="56"/>
        <v>56831</v>
      </c>
      <c r="C473" s="19">
        <f t="shared" si="62"/>
        <v>0</v>
      </c>
      <c r="D473" s="19">
        <f t="shared" si="57"/>
        <v>30150.993018174646</v>
      </c>
      <c r="E473" s="20">
        <f t="shared" si="58"/>
        <v>0</v>
      </c>
      <c r="F473" s="19">
        <f t="shared" si="59"/>
        <v>0</v>
      </c>
      <c r="G473" s="19">
        <f t="shared" si="60"/>
        <v>0</v>
      </c>
      <c r="H473" s="19">
        <f t="shared" si="63"/>
        <v>0</v>
      </c>
      <c r="I473" s="19">
        <f t="shared" si="61"/>
        <v>0</v>
      </c>
      <c r="J473" s="19">
        <f>SUM($H$18:$H473)</f>
        <v>10664033.810904941</v>
      </c>
    </row>
    <row r="474" spans="1:10">
      <c r="A474" s="22">
        <f>IF(Values_Entered,A473+1,"")</f>
        <v>457</v>
      </c>
      <c r="B474" s="21">
        <f t="shared" si="56"/>
        <v>56862</v>
      </c>
      <c r="C474" s="19">
        <f t="shared" si="62"/>
        <v>0</v>
      </c>
      <c r="D474" s="19">
        <f t="shared" si="57"/>
        <v>30150.993018174646</v>
      </c>
      <c r="E474" s="20">
        <f t="shared" si="58"/>
        <v>0</v>
      </c>
      <c r="F474" s="19">
        <f t="shared" si="59"/>
        <v>0</v>
      </c>
      <c r="G474" s="19">
        <f t="shared" si="60"/>
        <v>0</v>
      </c>
      <c r="H474" s="19">
        <f t="shared" si="63"/>
        <v>0</v>
      </c>
      <c r="I474" s="19">
        <f t="shared" si="61"/>
        <v>0</v>
      </c>
      <c r="J474" s="19">
        <f>SUM($H$18:$H474)</f>
        <v>10664033.810904941</v>
      </c>
    </row>
    <row r="475" spans="1:10">
      <c r="A475" s="22">
        <f>IF(Values_Entered,A474+1,"")</f>
        <v>458</v>
      </c>
      <c r="B475" s="21">
        <f t="shared" si="56"/>
        <v>56892</v>
      </c>
      <c r="C475" s="19">
        <f t="shared" si="62"/>
        <v>0</v>
      </c>
      <c r="D475" s="19">
        <f t="shared" si="57"/>
        <v>30150.993018174646</v>
      </c>
      <c r="E475" s="20">
        <f t="shared" si="58"/>
        <v>0</v>
      </c>
      <c r="F475" s="19">
        <f t="shared" si="59"/>
        <v>0</v>
      </c>
      <c r="G475" s="19">
        <f t="shared" si="60"/>
        <v>0</v>
      </c>
      <c r="H475" s="19">
        <f t="shared" si="63"/>
        <v>0</v>
      </c>
      <c r="I475" s="19">
        <f t="shared" si="61"/>
        <v>0</v>
      </c>
      <c r="J475" s="19">
        <f>SUM($H$18:$H475)</f>
        <v>10664033.810904941</v>
      </c>
    </row>
    <row r="476" spans="1:10">
      <c r="A476" s="22">
        <f>IF(Values_Entered,A475+1,"")</f>
        <v>459</v>
      </c>
      <c r="B476" s="21">
        <f t="shared" si="56"/>
        <v>56923</v>
      </c>
      <c r="C476" s="19">
        <f t="shared" si="62"/>
        <v>0</v>
      </c>
      <c r="D476" s="19">
        <f t="shared" si="57"/>
        <v>30150.993018174646</v>
      </c>
      <c r="E476" s="20">
        <f t="shared" si="58"/>
        <v>0</v>
      </c>
      <c r="F476" s="19">
        <f t="shared" si="59"/>
        <v>0</v>
      </c>
      <c r="G476" s="19">
        <f t="shared" si="60"/>
        <v>0</v>
      </c>
      <c r="H476" s="19">
        <f t="shared" si="63"/>
        <v>0</v>
      </c>
      <c r="I476" s="19">
        <f t="shared" si="61"/>
        <v>0</v>
      </c>
      <c r="J476" s="19">
        <f>SUM($H$18:$H476)</f>
        <v>10664033.810904941</v>
      </c>
    </row>
    <row r="477" spans="1:10">
      <c r="A477" s="22">
        <f>IF(Values_Entered,A476+1,"")</f>
        <v>460</v>
      </c>
      <c r="B477" s="21">
        <f t="shared" si="56"/>
        <v>56953</v>
      </c>
      <c r="C477" s="19">
        <f t="shared" si="62"/>
        <v>0</v>
      </c>
      <c r="D477" s="19">
        <f t="shared" si="57"/>
        <v>30150.993018174646</v>
      </c>
      <c r="E477" s="20">
        <f t="shared" si="58"/>
        <v>0</v>
      </c>
      <c r="F477" s="19">
        <f t="shared" si="59"/>
        <v>0</v>
      </c>
      <c r="G477" s="19">
        <f t="shared" si="60"/>
        <v>0</v>
      </c>
      <c r="H477" s="19">
        <f t="shared" si="63"/>
        <v>0</v>
      </c>
      <c r="I477" s="19">
        <f t="shared" si="61"/>
        <v>0</v>
      </c>
      <c r="J477" s="19">
        <f>SUM($H$18:$H477)</f>
        <v>10664033.810904941</v>
      </c>
    </row>
    <row r="478" spans="1:10">
      <c r="A478" s="22">
        <f>IF(Values_Entered,A477+1,"")</f>
        <v>461</v>
      </c>
      <c r="B478" s="21">
        <f t="shared" si="56"/>
        <v>56984</v>
      </c>
      <c r="C478" s="19">
        <f t="shared" si="62"/>
        <v>0</v>
      </c>
      <c r="D478" s="19">
        <f t="shared" si="57"/>
        <v>30150.993018174646</v>
      </c>
      <c r="E478" s="20">
        <f t="shared" si="58"/>
        <v>0</v>
      </c>
      <c r="F478" s="19">
        <f t="shared" si="59"/>
        <v>0</v>
      </c>
      <c r="G478" s="19">
        <f t="shared" si="60"/>
        <v>0</v>
      </c>
      <c r="H478" s="19">
        <f t="shared" si="63"/>
        <v>0</v>
      </c>
      <c r="I478" s="19">
        <f t="shared" si="61"/>
        <v>0</v>
      </c>
      <c r="J478" s="19">
        <f>SUM($H$18:$H478)</f>
        <v>10664033.810904941</v>
      </c>
    </row>
    <row r="479" spans="1:10">
      <c r="A479" s="22">
        <f>IF(Values_Entered,A478+1,"")</f>
        <v>462</v>
      </c>
      <c r="B479" s="21">
        <f t="shared" si="56"/>
        <v>57015</v>
      </c>
      <c r="C479" s="19">
        <f t="shared" si="62"/>
        <v>0</v>
      </c>
      <c r="D479" s="19">
        <f t="shared" si="57"/>
        <v>30150.993018174646</v>
      </c>
      <c r="E479" s="20">
        <f t="shared" si="58"/>
        <v>0</v>
      </c>
      <c r="F479" s="19">
        <f t="shared" si="59"/>
        <v>0</v>
      </c>
      <c r="G479" s="19">
        <f t="shared" si="60"/>
        <v>0</v>
      </c>
      <c r="H479" s="19">
        <f t="shared" si="63"/>
        <v>0</v>
      </c>
      <c r="I479" s="19">
        <f t="shared" si="61"/>
        <v>0</v>
      </c>
      <c r="J479" s="19">
        <f>SUM($H$18:$H479)</f>
        <v>10664033.810904941</v>
      </c>
    </row>
    <row r="480" spans="1:10">
      <c r="A480" s="22">
        <f>IF(Values_Entered,A479+1,"")</f>
        <v>463</v>
      </c>
      <c r="B480" s="21">
        <f t="shared" si="56"/>
        <v>57044</v>
      </c>
      <c r="C480" s="19">
        <f t="shared" si="62"/>
        <v>0</v>
      </c>
      <c r="D480" s="19">
        <f t="shared" si="57"/>
        <v>30150.993018174646</v>
      </c>
      <c r="E480" s="20">
        <f t="shared" si="58"/>
        <v>0</v>
      </c>
      <c r="F480" s="19">
        <f t="shared" si="59"/>
        <v>0</v>
      </c>
      <c r="G480" s="19">
        <f t="shared" si="60"/>
        <v>0</v>
      </c>
      <c r="H480" s="19">
        <f t="shared" si="63"/>
        <v>0</v>
      </c>
      <c r="I480" s="19">
        <f t="shared" si="61"/>
        <v>0</v>
      </c>
      <c r="J480" s="19">
        <f>SUM($H$18:$H480)</f>
        <v>10664033.810904941</v>
      </c>
    </row>
    <row r="481" spans="1:10">
      <c r="A481" s="22">
        <f>IF(Values_Entered,A480+1,"")</f>
        <v>464</v>
      </c>
      <c r="B481" s="21">
        <f t="shared" si="56"/>
        <v>57075</v>
      </c>
      <c r="C481" s="19">
        <f t="shared" si="62"/>
        <v>0</v>
      </c>
      <c r="D481" s="19">
        <f t="shared" si="57"/>
        <v>30150.993018174646</v>
      </c>
      <c r="E481" s="20">
        <f t="shared" si="58"/>
        <v>0</v>
      </c>
      <c r="F481" s="19">
        <f t="shared" si="59"/>
        <v>0</v>
      </c>
      <c r="G481" s="19">
        <f t="shared" si="60"/>
        <v>0</v>
      </c>
      <c r="H481" s="19">
        <f t="shared" si="63"/>
        <v>0</v>
      </c>
      <c r="I481" s="19">
        <f t="shared" si="61"/>
        <v>0</v>
      </c>
      <c r="J481" s="19">
        <f>SUM($H$18:$H481)</f>
        <v>10664033.810904941</v>
      </c>
    </row>
    <row r="482" spans="1:10">
      <c r="A482" s="22">
        <f>IF(Values_Entered,A481+1,"")</f>
        <v>465</v>
      </c>
      <c r="B482" s="21">
        <f t="shared" si="56"/>
        <v>57105</v>
      </c>
      <c r="C482" s="19">
        <f t="shared" si="62"/>
        <v>0</v>
      </c>
      <c r="D482" s="19">
        <f t="shared" si="57"/>
        <v>30150.993018174646</v>
      </c>
      <c r="E482" s="20">
        <f t="shared" si="58"/>
        <v>0</v>
      </c>
      <c r="F482" s="19">
        <f t="shared" si="59"/>
        <v>0</v>
      </c>
      <c r="G482" s="19">
        <f t="shared" si="60"/>
        <v>0</v>
      </c>
      <c r="H482" s="19">
        <f t="shared" si="63"/>
        <v>0</v>
      </c>
      <c r="I482" s="19">
        <f t="shared" si="61"/>
        <v>0</v>
      </c>
      <c r="J482" s="19">
        <f>SUM($H$18:$H482)</f>
        <v>10664033.810904941</v>
      </c>
    </row>
    <row r="483" spans="1:10">
      <c r="A483" s="22">
        <f>IF(Values_Entered,A482+1,"")</f>
        <v>466</v>
      </c>
      <c r="B483" s="21">
        <f t="shared" si="56"/>
        <v>57136</v>
      </c>
      <c r="C483" s="19">
        <f t="shared" si="62"/>
        <v>0</v>
      </c>
      <c r="D483" s="19">
        <f t="shared" si="57"/>
        <v>30150.993018174646</v>
      </c>
      <c r="E483" s="20">
        <f t="shared" si="58"/>
        <v>0</v>
      </c>
      <c r="F483" s="19">
        <f t="shared" si="59"/>
        <v>0</v>
      </c>
      <c r="G483" s="19">
        <f t="shared" si="60"/>
        <v>0</v>
      </c>
      <c r="H483" s="19">
        <f t="shared" si="63"/>
        <v>0</v>
      </c>
      <c r="I483" s="19">
        <f t="shared" si="61"/>
        <v>0</v>
      </c>
      <c r="J483" s="19">
        <f>SUM($H$18:$H483)</f>
        <v>10664033.810904941</v>
      </c>
    </row>
    <row r="484" spans="1:10">
      <c r="A484" s="22">
        <f>IF(Values_Entered,A483+1,"")</f>
        <v>467</v>
      </c>
      <c r="B484" s="21">
        <f t="shared" si="56"/>
        <v>57166</v>
      </c>
      <c r="C484" s="19">
        <f t="shared" si="62"/>
        <v>0</v>
      </c>
      <c r="D484" s="19">
        <f t="shared" si="57"/>
        <v>30150.993018174646</v>
      </c>
      <c r="E484" s="20">
        <f t="shared" si="58"/>
        <v>0</v>
      </c>
      <c r="F484" s="19">
        <f t="shared" si="59"/>
        <v>0</v>
      </c>
      <c r="G484" s="19">
        <f t="shared" si="60"/>
        <v>0</v>
      </c>
      <c r="H484" s="19">
        <f t="shared" si="63"/>
        <v>0</v>
      </c>
      <c r="I484" s="19">
        <f t="shared" si="61"/>
        <v>0</v>
      </c>
      <c r="J484" s="19">
        <f>SUM($H$18:$H484)</f>
        <v>10664033.810904941</v>
      </c>
    </row>
    <row r="485" spans="1:10">
      <c r="A485" s="22">
        <f>IF(Values_Entered,A484+1,"")</f>
        <v>468</v>
      </c>
      <c r="B485" s="21">
        <f t="shared" si="56"/>
        <v>57197</v>
      </c>
      <c r="C485" s="19">
        <f t="shared" si="62"/>
        <v>0</v>
      </c>
      <c r="D485" s="19">
        <f t="shared" si="57"/>
        <v>30150.993018174646</v>
      </c>
      <c r="E485" s="20">
        <f t="shared" si="58"/>
        <v>0</v>
      </c>
      <c r="F485" s="19">
        <f t="shared" si="59"/>
        <v>0</v>
      </c>
      <c r="G485" s="19">
        <f t="shared" si="60"/>
        <v>0</v>
      </c>
      <c r="H485" s="19">
        <f t="shared" si="63"/>
        <v>0</v>
      </c>
      <c r="I485" s="19">
        <f t="shared" si="61"/>
        <v>0</v>
      </c>
      <c r="J485" s="19">
        <f>SUM($H$18:$H485)</f>
        <v>10664033.810904941</v>
      </c>
    </row>
    <row r="486" spans="1:10">
      <c r="A486" s="22">
        <f>IF(Values_Entered,A485+1,"")</f>
        <v>469</v>
      </c>
      <c r="B486" s="21">
        <f t="shared" si="56"/>
        <v>57228</v>
      </c>
      <c r="C486" s="19">
        <f t="shared" si="62"/>
        <v>0</v>
      </c>
      <c r="D486" s="19">
        <f t="shared" si="57"/>
        <v>30150.993018174646</v>
      </c>
      <c r="E486" s="20">
        <f t="shared" si="58"/>
        <v>0</v>
      </c>
      <c r="F486" s="19">
        <f t="shared" si="59"/>
        <v>0</v>
      </c>
      <c r="G486" s="19">
        <f t="shared" si="60"/>
        <v>0</v>
      </c>
      <c r="H486" s="19">
        <f t="shared" si="63"/>
        <v>0</v>
      </c>
      <c r="I486" s="19">
        <f t="shared" si="61"/>
        <v>0</v>
      </c>
      <c r="J486" s="19">
        <f>SUM($H$18:$H486)</f>
        <v>10664033.810904941</v>
      </c>
    </row>
    <row r="487" spans="1:10">
      <c r="A487" s="22">
        <f>IF(Values_Entered,A486+1,"")</f>
        <v>470</v>
      </c>
      <c r="B487" s="21">
        <f t="shared" si="56"/>
        <v>57258</v>
      </c>
      <c r="C487" s="19">
        <f t="shared" si="62"/>
        <v>0</v>
      </c>
      <c r="D487" s="19">
        <f t="shared" si="57"/>
        <v>30150.993018174646</v>
      </c>
      <c r="E487" s="20">
        <f t="shared" si="58"/>
        <v>0</v>
      </c>
      <c r="F487" s="19">
        <f t="shared" si="59"/>
        <v>0</v>
      </c>
      <c r="G487" s="19">
        <f t="shared" si="60"/>
        <v>0</v>
      </c>
      <c r="H487" s="19">
        <f t="shared" si="63"/>
        <v>0</v>
      </c>
      <c r="I487" s="19">
        <f t="shared" si="61"/>
        <v>0</v>
      </c>
      <c r="J487" s="19">
        <f>SUM($H$18:$H487)</f>
        <v>10664033.810904941</v>
      </c>
    </row>
    <row r="488" spans="1:10">
      <c r="A488" s="22">
        <f>IF(Values_Entered,A487+1,"")</f>
        <v>471</v>
      </c>
      <c r="B488" s="21">
        <f t="shared" si="56"/>
        <v>57289</v>
      </c>
      <c r="C488" s="19">
        <f t="shared" si="62"/>
        <v>0</v>
      </c>
      <c r="D488" s="19">
        <f t="shared" si="57"/>
        <v>30150.993018174646</v>
      </c>
      <c r="E488" s="20">
        <f t="shared" si="58"/>
        <v>0</v>
      </c>
      <c r="F488" s="19">
        <f t="shared" si="59"/>
        <v>0</v>
      </c>
      <c r="G488" s="19">
        <f t="shared" si="60"/>
        <v>0</v>
      </c>
      <c r="H488" s="19">
        <f t="shared" si="63"/>
        <v>0</v>
      </c>
      <c r="I488" s="19">
        <f t="shared" si="61"/>
        <v>0</v>
      </c>
      <c r="J488" s="19">
        <f>SUM($H$18:$H488)</f>
        <v>10664033.810904941</v>
      </c>
    </row>
    <row r="489" spans="1:10">
      <c r="A489" s="22">
        <f>IF(Values_Entered,A488+1,"")</f>
        <v>472</v>
      </c>
      <c r="B489" s="21">
        <f t="shared" si="56"/>
        <v>57319</v>
      </c>
      <c r="C489" s="19">
        <f t="shared" si="62"/>
        <v>0</v>
      </c>
      <c r="D489" s="19">
        <f t="shared" si="57"/>
        <v>30150.993018174646</v>
      </c>
      <c r="E489" s="20">
        <f t="shared" si="58"/>
        <v>0</v>
      </c>
      <c r="F489" s="19">
        <f t="shared" si="59"/>
        <v>0</v>
      </c>
      <c r="G489" s="19">
        <f t="shared" si="60"/>
        <v>0</v>
      </c>
      <c r="H489" s="19">
        <f t="shared" si="63"/>
        <v>0</v>
      </c>
      <c r="I489" s="19">
        <f t="shared" si="61"/>
        <v>0</v>
      </c>
      <c r="J489" s="19">
        <f>SUM($H$18:$H489)</f>
        <v>10664033.810904941</v>
      </c>
    </row>
    <row r="490" spans="1:10">
      <c r="A490" s="22">
        <f>IF(Values_Entered,A489+1,"")</f>
        <v>473</v>
      </c>
      <c r="B490" s="21">
        <f t="shared" si="56"/>
        <v>57350</v>
      </c>
      <c r="C490" s="19">
        <f t="shared" si="62"/>
        <v>0</v>
      </c>
      <c r="D490" s="19">
        <f t="shared" si="57"/>
        <v>30150.993018174646</v>
      </c>
      <c r="E490" s="20">
        <f t="shared" si="58"/>
        <v>0</v>
      </c>
      <c r="F490" s="19">
        <f t="shared" si="59"/>
        <v>0</v>
      </c>
      <c r="G490" s="19">
        <f t="shared" si="60"/>
        <v>0</v>
      </c>
      <c r="H490" s="19">
        <f t="shared" si="63"/>
        <v>0</v>
      </c>
      <c r="I490" s="19">
        <f t="shared" si="61"/>
        <v>0</v>
      </c>
      <c r="J490" s="19">
        <f>SUM($H$18:$H490)</f>
        <v>10664033.810904941</v>
      </c>
    </row>
    <row r="491" spans="1:10">
      <c r="A491" s="22">
        <f>IF(Values_Entered,A490+1,"")</f>
        <v>474</v>
      </c>
      <c r="B491" s="21">
        <f t="shared" si="56"/>
        <v>57381</v>
      </c>
      <c r="C491" s="19">
        <f t="shared" si="62"/>
        <v>0</v>
      </c>
      <c r="D491" s="19">
        <f t="shared" si="57"/>
        <v>30150.993018174646</v>
      </c>
      <c r="E491" s="20">
        <f t="shared" si="58"/>
        <v>0</v>
      </c>
      <c r="F491" s="19">
        <f t="shared" si="59"/>
        <v>0</v>
      </c>
      <c r="G491" s="19">
        <f t="shared" si="60"/>
        <v>0</v>
      </c>
      <c r="H491" s="19">
        <f t="shared" si="63"/>
        <v>0</v>
      </c>
      <c r="I491" s="19">
        <f t="shared" si="61"/>
        <v>0</v>
      </c>
      <c r="J491" s="19">
        <f>SUM($H$18:$H491)</f>
        <v>10664033.810904941</v>
      </c>
    </row>
    <row r="492" spans="1:10">
      <c r="A492" s="22">
        <f>IF(Values_Entered,A491+1,"")</f>
        <v>475</v>
      </c>
      <c r="B492" s="21">
        <f t="shared" si="56"/>
        <v>57409</v>
      </c>
      <c r="C492" s="19">
        <f t="shared" si="62"/>
        <v>0</v>
      </c>
      <c r="D492" s="19">
        <f t="shared" si="57"/>
        <v>30150.993018174646</v>
      </c>
      <c r="E492" s="20">
        <f t="shared" si="58"/>
        <v>0</v>
      </c>
      <c r="F492" s="19">
        <f t="shared" si="59"/>
        <v>0</v>
      </c>
      <c r="G492" s="19">
        <f t="shared" si="60"/>
        <v>0</v>
      </c>
      <c r="H492" s="19">
        <f t="shared" si="63"/>
        <v>0</v>
      </c>
      <c r="I492" s="19">
        <f t="shared" si="61"/>
        <v>0</v>
      </c>
      <c r="J492" s="19">
        <f>SUM($H$18:$H492)</f>
        <v>10664033.810904941</v>
      </c>
    </row>
    <row r="493" spans="1:10">
      <c r="A493" s="22">
        <f>IF(Values_Entered,A492+1,"")</f>
        <v>476</v>
      </c>
      <c r="B493" s="21">
        <f t="shared" si="56"/>
        <v>57440</v>
      </c>
      <c r="C493" s="19">
        <f t="shared" si="62"/>
        <v>0</v>
      </c>
      <c r="D493" s="19">
        <f t="shared" si="57"/>
        <v>30150.993018174646</v>
      </c>
      <c r="E493" s="20">
        <f t="shared" si="58"/>
        <v>0</v>
      </c>
      <c r="F493" s="19">
        <f t="shared" si="59"/>
        <v>0</v>
      </c>
      <c r="G493" s="19">
        <f t="shared" si="60"/>
        <v>0</v>
      </c>
      <c r="H493" s="19">
        <f t="shared" si="63"/>
        <v>0</v>
      </c>
      <c r="I493" s="19">
        <f t="shared" si="61"/>
        <v>0</v>
      </c>
      <c r="J493" s="19">
        <f>SUM($H$18:$H493)</f>
        <v>10664033.810904941</v>
      </c>
    </row>
    <row r="494" spans="1:10">
      <c r="A494" s="22">
        <f>IF(Values_Entered,A493+1,"")</f>
        <v>477</v>
      </c>
      <c r="B494" s="21">
        <f t="shared" si="56"/>
        <v>57470</v>
      </c>
      <c r="C494" s="19">
        <f t="shared" si="62"/>
        <v>0</v>
      </c>
      <c r="D494" s="19">
        <f t="shared" si="57"/>
        <v>30150.993018174646</v>
      </c>
      <c r="E494" s="20">
        <f t="shared" si="58"/>
        <v>0</v>
      </c>
      <c r="F494" s="19">
        <f t="shared" si="59"/>
        <v>0</v>
      </c>
      <c r="G494" s="19">
        <f t="shared" si="60"/>
        <v>0</v>
      </c>
      <c r="H494" s="19">
        <f t="shared" si="63"/>
        <v>0</v>
      </c>
      <c r="I494" s="19">
        <f t="shared" si="61"/>
        <v>0</v>
      </c>
      <c r="J494" s="19">
        <f>SUM($H$18:$H494)</f>
        <v>10664033.810904941</v>
      </c>
    </row>
    <row r="495" spans="1:10">
      <c r="A495" s="22">
        <f>IF(Values_Entered,A494+1,"")</f>
        <v>478</v>
      </c>
      <c r="B495" s="21">
        <f t="shared" si="56"/>
        <v>57501</v>
      </c>
      <c r="C495" s="19">
        <f t="shared" si="62"/>
        <v>0</v>
      </c>
      <c r="D495" s="19">
        <f t="shared" si="57"/>
        <v>30150.993018174646</v>
      </c>
      <c r="E495" s="20">
        <f t="shared" si="58"/>
        <v>0</v>
      </c>
      <c r="F495" s="19">
        <f t="shared" si="59"/>
        <v>0</v>
      </c>
      <c r="G495" s="19">
        <f t="shared" si="60"/>
        <v>0</v>
      </c>
      <c r="H495" s="19">
        <f t="shared" si="63"/>
        <v>0</v>
      </c>
      <c r="I495" s="19">
        <f t="shared" si="61"/>
        <v>0</v>
      </c>
      <c r="J495" s="19">
        <f>SUM($H$18:$H495)</f>
        <v>10664033.810904941</v>
      </c>
    </row>
    <row r="496" spans="1:10">
      <c r="A496" s="22">
        <f>IF(Values_Entered,A495+1,"")</f>
        <v>479</v>
      </c>
      <c r="B496" s="21">
        <f t="shared" si="56"/>
        <v>57531</v>
      </c>
      <c r="C496" s="19">
        <f t="shared" si="62"/>
        <v>0</v>
      </c>
      <c r="D496" s="19">
        <f t="shared" si="57"/>
        <v>30150.993018174646</v>
      </c>
      <c r="E496" s="20">
        <f t="shared" si="58"/>
        <v>0</v>
      </c>
      <c r="F496" s="19">
        <f t="shared" si="59"/>
        <v>0</v>
      </c>
      <c r="G496" s="19">
        <f t="shared" si="60"/>
        <v>0</v>
      </c>
      <c r="H496" s="19">
        <f t="shared" si="63"/>
        <v>0</v>
      </c>
      <c r="I496" s="19">
        <f t="shared" si="61"/>
        <v>0</v>
      </c>
      <c r="J496" s="19">
        <f>SUM($H$18:$H496)</f>
        <v>10664033.810904941</v>
      </c>
    </row>
    <row r="497" spans="1:10">
      <c r="A497" s="22">
        <f>IF(Values_Entered,A496+1,"")</f>
        <v>480</v>
      </c>
      <c r="B497" s="21">
        <f t="shared" si="56"/>
        <v>57562</v>
      </c>
      <c r="C497" s="19">
        <f t="shared" si="62"/>
        <v>0</v>
      </c>
      <c r="D497" s="19">
        <f t="shared" si="57"/>
        <v>30150.993018174646</v>
      </c>
      <c r="E497" s="20">
        <f t="shared" si="58"/>
        <v>0</v>
      </c>
      <c r="F497" s="19">
        <f t="shared" si="59"/>
        <v>0</v>
      </c>
      <c r="G497" s="19">
        <f t="shared" si="60"/>
        <v>0</v>
      </c>
      <c r="H497" s="19">
        <f t="shared" si="63"/>
        <v>0</v>
      </c>
      <c r="I497" s="19">
        <f t="shared" si="61"/>
        <v>0</v>
      </c>
      <c r="J497" s="19">
        <f>SUM($H$18:$H497)</f>
        <v>10664033.810904941</v>
      </c>
    </row>
  </sheetData>
  <sheetProtection selectLockedCells="1"/>
  <mergeCells count="3">
    <mergeCell ref="C12:D12"/>
    <mergeCell ref="B4:D4"/>
    <mergeCell ref="H4:J4"/>
  </mergeCells>
  <conditionalFormatting sqref="A18:E497">
    <cfRule type="expression" dxfId="11" priority="1" stopIfTrue="1">
      <formula>IF(ROW(A18)&gt;Last_Row,TRUE, FALSE)</formula>
    </cfRule>
    <cfRule type="expression" dxfId="10" priority="2" stopIfTrue="1">
      <formula>IF(ROW(A18)=Last_Row,TRUE, FALSE)</formula>
    </cfRule>
    <cfRule type="expression" dxfId="9" priority="3" stopIfTrue="1">
      <formula>IF(ROW(A18)&lt;Last_Row,TRUE, FALSE)</formula>
    </cfRule>
  </conditionalFormatting>
  <conditionalFormatting sqref="F18:J497">
    <cfRule type="expression" dxfId="8" priority="4" stopIfTrue="1">
      <formula>IF(ROW(F18)&gt;Last_Row,TRUE, FALSE)</formula>
    </cfRule>
    <cfRule type="expression" dxfId="7" priority="5" stopIfTrue="1">
      <formula>IF(ROW(F18)=Last_Row,TRUE, FALSE)</formula>
    </cfRule>
    <cfRule type="expression" dxfId="6" priority="6" stopIfTrue="1">
      <formula>IF(ROW(F18)&lt;=Last_Row,TRUE, FALSE)</formula>
    </cfRule>
  </conditionalFormatting>
  <dataValidations count="3"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type="whole" allowBlank="1" showInputMessage="1" showErrorMessage="1" errorTitle="Years" error="Please enter a whole number of years from 1 to 40." sqref="D7">
      <formula1>1</formula1>
      <formula2>40</formula2>
    </dataValidation>
  </dataValidations>
  <pageMargins left="0.5" right="0.5" top="0.5" bottom="0.5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4"/>
  <sheetViews>
    <sheetView tabSelected="1" view="pageBreakPreview" topLeftCell="A194" zoomScale="205" zoomScaleSheetLayoutView="205" workbookViewId="0">
      <selection activeCell="H203" sqref="H203"/>
    </sheetView>
  </sheetViews>
  <sheetFormatPr defaultRowHeight="18"/>
  <cols>
    <col min="1" max="1" width="8.140625" style="1" bestFit="1" customWidth="1"/>
    <col min="2" max="2" width="6.140625" style="1" customWidth="1"/>
    <col min="3" max="3" width="11.140625" style="1" customWidth="1"/>
    <col min="4" max="4" width="11" style="1" customWidth="1"/>
    <col min="5" max="5" width="10.5703125" style="1" customWidth="1"/>
    <col min="6" max="6" width="12.7109375" style="9" customWidth="1"/>
    <col min="7" max="7" width="10.7109375" style="1" bestFit="1" customWidth="1"/>
    <col min="8" max="8" width="9.5703125" style="1" bestFit="1" customWidth="1"/>
    <col min="9" max="16384" width="9.140625" style="1"/>
  </cols>
  <sheetData>
    <row r="1" spans="1:6">
      <c r="A1" s="10"/>
      <c r="B1" s="10"/>
      <c r="C1" s="15" t="s">
        <v>37</v>
      </c>
      <c r="D1" s="10"/>
      <c r="E1" s="10"/>
      <c r="F1" s="5"/>
    </row>
    <row r="2" spans="1:6">
      <c r="E2" s="1">
        <v>3713281</v>
      </c>
      <c r="F2" s="6">
        <v>0.15</v>
      </c>
    </row>
    <row r="3" spans="1:6" ht="36" customHeight="1">
      <c r="A3" s="50" t="s">
        <v>32</v>
      </c>
      <c r="B3" s="50" t="s">
        <v>33</v>
      </c>
      <c r="C3" s="50" t="s">
        <v>34</v>
      </c>
      <c r="D3" s="50" t="s">
        <v>35</v>
      </c>
      <c r="E3" s="50" t="s">
        <v>36</v>
      </c>
      <c r="F3" s="51" t="s">
        <v>9</v>
      </c>
    </row>
    <row r="4" spans="1:6">
      <c r="A4" s="52">
        <v>42979</v>
      </c>
      <c r="B4" s="53">
        <v>1</v>
      </c>
      <c r="C4" s="53">
        <v>19340</v>
      </c>
      <c r="D4" s="53">
        <v>19340</v>
      </c>
      <c r="E4" s="53">
        <f>E2-C4</f>
        <v>3693941</v>
      </c>
      <c r="F4" s="54">
        <f>+E2*$F$2/12</f>
        <v>46416.012500000004</v>
      </c>
    </row>
    <row r="5" spans="1:6">
      <c r="A5" s="52">
        <v>43009</v>
      </c>
      <c r="B5" s="53">
        <v>2</v>
      </c>
      <c r="C5" s="53">
        <v>19340</v>
      </c>
      <c r="D5" s="53">
        <f>+D4+C5</f>
        <v>38680</v>
      </c>
      <c r="E5" s="53">
        <f>+E4-C5</f>
        <v>3674601</v>
      </c>
      <c r="F5" s="54">
        <f>+E4*$F$2/12</f>
        <v>46174.262500000004</v>
      </c>
    </row>
    <row r="6" spans="1:6">
      <c r="A6" s="52">
        <v>43040</v>
      </c>
      <c r="B6" s="53">
        <v>3</v>
      </c>
      <c r="C6" s="53">
        <v>19340</v>
      </c>
      <c r="D6" s="53">
        <f>+D5+C6</f>
        <v>58020</v>
      </c>
      <c r="E6" s="53">
        <f t="shared" ref="E6:E69" si="0">+E5-C6</f>
        <v>3655261</v>
      </c>
      <c r="F6" s="54">
        <f t="shared" ref="F6:F69" si="1">+E5*$F$2/12</f>
        <v>45932.512500000004</v>
      </c>
    </row>
    <row r="7" spans="1:6">
      <c r="A7" s="52">
        <v>43070</v>
      </c>
      <c r="B7" s="53">
        <v>4</v>
      </c>
      <c r="C7" s="53">
        <v>19340</v>
      </c>
      <c r="D7" s="53">
        <f t="shared" ref="D7:D69" si="2">+D6+C7</f>
        <v>77360</v>
      </c>
      <c r="E7" s="53">
        <f t="shared" si="0"/>
        <v>3635921</v>
      </c>
      <c r="F7" s="54">
        <f t="shared" si="1"/>
        <v>45690.762500000004</v>
      </c>
    </row>
    <row r="8" spans="1:6">
      <c r="A8" s="52">
        <v>43101</v>
      </c>
      <c r="B8" s="53">
        <v>5</v>
      </c>
      <c r="C8" s="53">
        <v>19340</v>
      </c>
      <c r="D8" s="53">
        <f t="shared" si="2"/>
        <v>96700</v>
      </c>
      <c r="E8" s="53">
        <f t="shared" si="0"/>
        <v>3616581</v>
      </c>
      <c r="F8" s="54">
        <f t="shared" si="1"/>
        <v>45449.012500000004</v>
      </c>
    </row>
    <row r="9" spans="1:6">
      <c r="A9" s="52">
        <v>43132</v>
      </c>
      <c r="B9" s="53">
        <v>6</v>
      </c>
      <c r="C9" s="53">
        <v>19340</v>
      </c>
      <c r="D9" s="53">
        <f t="shared" si="2"/>
        <v>116040</v>
      </c>
      <c r="E9" s="53">
        <f t="shared" si="0"/>
        <v>3597241</v>
      </c>
      <c r="F9" s="54">
        <f t="shared" si="1"/>
        <v>45207.262500000004</v>
      </c>
    </row>
    <row r="10" spans="1:6">
      <c r="A10" s="52">
        <v>43160</v>
      </c>
      <c r="B10" s="53">
        <v>7</v>
      </c>
      <c r="C10" s="53">
        <v>19340</v>
      </c>
      <c r="D10" s="53">
        <f t="shared" si="2"/>
        <v>135380</v>
      </c>
      <c r="E10" s="53">
        <f t="shared" si="0"/>
        <v>3577901</v>
      </c>
      <c r="F10" s="54">
        <f t="shared" si="1"/>
        <v>44965.512500000004</v>
      </c>
    </row>
    <row r="11" spans="1:6">
      <c r="A11" s="52">
        <v>43191</v>
      </c>
      <c r="B11" s="53">
        <v>8</v>
      </c>
      <c r="C11" s="53">
        <v>19340</v>
      </c>
      <c r="D11" s="53">
        <f t="shared" si="2"/>
        <v>154720</v>
      </c>
      <c r="E11" s="53">
        <f t="shared" si="0"/>
        <v>3558561</v>
      </c>
      <c r="F11" s="54">
        <f t="shared" si="1"/>
        <v>44723.762500000004</v>
      </c>
    </row>
    <row r="12" spans="1:6">
      <c r="A12" s="52">
        <v>43221</v>
      </c>
      <c r="B12" s="53">
        <v>9</v>
      </c>
      <c r="C12" s="53">
        <v>19340</v>
      </c>
      <c r="D12" s="53">
        <f t="shared" si="2"/>
        <v>174060</v>
      </c>
      <c r="E12" s="53">
        <f t="shared" si="0"/>
        <v>3539221</v>
      </c>
      <c r="F12" s="54">
        <f t="shared" si="1"/>
        <v>44482.012500000004</v>
      </c>
    </row>
    <row r="13" spans="1:6">
      <c r="A13" s="52">
        <v>43252</v>
      </c>
      <c r="B13" s="53">
        <v>10</v>
      </c>
      <c r="C13" s="53">
        <v>19340</v>
      </c>
      <c r="D13" s="53">
        <f t="shared" si="2"/>
        <v>193400</v>
      </c>
      <c r="E13" s="53">
        <f t="shared" si="0"/>
        <v>3519881</v>
      </c>
      <c r="F13" s="54">
        <f t="shared" si="1"/>
        <v>44240.262500000004</v>
      </c>
    </row>
    <row r="14" spans="1:6">
      <c r="A14" s="52">
        <v>43282</v>
      </c>
      <c r="B14" s="53">
        <v>11</v>
      </c>
      <c r="C14" s="53">
        <v>19340</v>
      </c>
      <c r="D14" s="53">
        <f t="shared" si="2"/>
        <v>212740</v>
      </c>
      <c r="E14" s="53">
        <f t="shared" si="0"/>
        <v>3500541</v>
      </c>
      <c r="F14" s="54">
        <f t="shared" si="1"/>
        <v>43998.512500000004</v>
      </c>
    </row>
    <row r="15" spans="1:6">
      <c r="A15" s="52">
        <v>43313</v>
      </c>
      <c r="B15" s="53">
        <v>12</v>
      </c>
      <c r="C15" s="53">
        <v>19340</v>
      </c>
      <c r="D15" s="53">
        <f t="shared" si="2"/>
        <v>232080</v>
      </c>
      <c r="E15" s="53">
        <f t="shared" si="0"/>
        <v>3481201</v>
      </c>
      <c r="F15" s="54">
        <f t="shared" si="1"/>
        <v>43756.762500000004</v>
      </c>
    </row>
    <row r="16" spans="1:6">
      <c r="A16" s="52">
        <v>43344</v>
      </c>
      <c r="B16" s="53">
        <v>13</v>
      </c>
      <c r="C16" s="53">
        <v>19340</v>
      </c>
      <c r="D16" s="53">
        <f t="shared" si="2"/>
        <v>251420</v>
      </c>
      <c r="E16" s="53">
        <f t="shared" si="0"/>
        <v>3461861</v>
      </c>
      <c r="F16" s="54">
        <f t="shared" si="1"/>
        <v>43515.012499999997</v>
      </c>
    </row>
    <row r="17" spans="1:6">
      <c r="A17" s="52">
        <v>43374</v>
      </c>
      <c r="B17" s="53">
        <v>14</v>
      </c>
      <c r="C17" s="53">
        <v>19340</v>
      </c>
      <c r="D17" s="53">
        <f t="shared" si="2"/>
        <v>270760</v>
      </c>
      <c r="E17" s="53">
        <f t="shared" si="0"/>
        <v>3442521</v>
      </c>
      <c r="F17" s="54">
        <f t="shared" si="1"/>
        <v>43273.262499999997</v>
      </c>
    </row>
    <row r="18" spans="1:6">
      <c r="A18" s="52">
        <v>43405</v>
      </c>
      <c r="B18" s="53">
        <v>15</v>
      </c>
      <c r="C18" s="53">
        <v>19340</v>
      </c>
      <c r="D18" s="53">
        <f t="shared" si="2"/>
        <v>290100</v>
      </c>
      <c r="E18" s="53">
        <f t="shared" si="0"/>
        <v>3423181</v>
      </c>
      <c r="F18" s="54">
        <f t="shared" si="1"/>
        <v>43031.512499999997</v>
      </c>
    </row>
    <row r="19" spans="1:6">
      <c r="A19" s="52">
        <v>43435</v>
      </c>
      <c r="B19" s="53">
        <v>16</v>
      </c>
      <c r="C19" s="53">
        <v>19340</v>
      </c>
      <c r="D19" s="53">
        <f t="shared" si="2"/>
        <v>309440</v>
      </c>
      <c r="E19" s="53">
        <f t="shared" si="0"/>
        <v>3403841</v>
      </c>
      <c r="F19" s="54">
        <f t="shared" si="1"/>
        <v>42789.762499999997</v>
      </c>
    </row>
    <row r="20" spans="1:6">
      <c r="A20" s="52">
        <v>43466</v>
      </c>
      <c r="B20" s="53">
        <v>17</v>
      </c>
      <c r="C20" s="53">
        <v>19340</v>
      </c>
      <c r="D20" s="53">
        <f t="shared" si="2"/>
        <v>328780</v>
      </c>
      <c r="E20" s="53">
        <f t="shared" si="0"/>
        <v>3384501</v>
      </c>
      <c r="F20" s="54">
        <f t="shared" si="1"/>
        <v>42548.012499999997</v>
      </c>
    </row>
    <row r="21" spans="1:6">
      <c r="A21" s="52">
        <v>43497</v>
      </c>
      <c r="B21" s="53">
        <v>18</v>
      </c>
      <c r="C21" s="53">
        <v>19340</v>
      </c>
      <c r="D21" s="53">
        <f t="shared" si="2"/>
        <v>348120</v>
      </c>
      <c r="E21" s="53">
        <f t="shared" si="0"/>
        <v>3365161</v>
      </c>
      <c r="F21" s="54">
        <f t="shared" si="1"/>
        <v>42306.262499999997</v>
      </c>
    </row>
    <row r="22" spans="1:6">
      <c r="A22" s="52">
        <v>43525</v>
      </c>
      <c r="B22" s="53">
        <v>19</v>
      </c>
      <c r="C22" s="53">
        <v>19340</v>
      </c>
      <c r="D22" s="53">
        <f t="shared" si="2"/>
        <v>367460</v>
      </c>
      <c r="E22" s="53">
        <f t="shared" si="0"/>
        <v>3345821</v>
      </c>
      <c r="F22" s="54">
        <f t="shared" si="1"/>
        <v>42064.512499999997</v>
      </c>
    </row>
    <row r="23" spans="1:6">
      <c r="A23" s="52">
        <v>43556</v>
      </c>
      <c r="B23" s="53">
        <v>20</v>
      </c>
      <c r="C23" s="53">
        <v>19340</v>
      </c>
      <c r="D23" s="53">
        <f t="shared" si="2"/>
        <v>386800</v>
      </c>
      <c r="E23" s="53">
        <f t="shared" si="0"/>
        <v>3326481</v>
      </c>
      <c r="F23" s="54">
        <f t="shared" si="1"/>
        <v>41822.762499999997</v>
      </c>
    </row>
    <row r="24" spans="1:6">
      <c r="A24" s="52">
        <v>43586</v>
      </c>
      <c r="B24" s="53">
        <v>21</v>
      </c>
      <c r="C24" s="53">
        <v>19340</v>
      </c>
      <c r="D24" s="53">
        <f t="shared" si="2"/>
        <v>406140</v>
      </c>
      <c r="E24" s="53">
        <f t="shared" si="0"/>
        <v>3307141</v>
      </c>
      <c r="F24" s="54">
        <f t="shared" si="1"/>
        <v>41581.012499999997</v>
      </c>
    </row>
    <row r="25" spans="1:6">
      <c r="A25" s="52">
        <v>43617</v>
      </c>
      <c r="B25" s="53">
        <v>22</v>
      </c>
      <c r="C25" s="53">
        <v>19340</v>
      </c>
      <c r="D25" s="53">
        <f t="shared" si="2"/>
        <v>425480</v>
      </c>
      <c r="E25" s="53">
        <f t="shared" si="0"/>
        <v>3287801</v>
      </c>
      <c r="F25" s="54">
        <f t="shared" si="1"/>
        <v>41339.262499999997</v>
      </c>
    </row>
    <row r="26" spans="1:6">
      <c r="A26" s="52">
        <v>43647</v>
      </c>
      <c r="B26" s="53">
        <v>23</v>
      </c>
      <c r="C26" s="53">
        <v>19340</v>
      </c>
      <c r="D26" s="53">
        <f t="shared" si="2"/>
        <v>444820</v>
      </c>
      <c r="E26" s="53">
        <f t="shared" si="0"/>
        <v>3268461</v>
      </c>
      <c r="F26" s="54">
        <f t="shared" si="1"/>
        <v>41097.512499999997</v>
      </c>
    </row>
    <row r="27" spans="1:6">
      <c r="A27" s="52">
        <v>43678</v>
      </c>
      <c r="B27" s="53">
        <v>24</v>
      </c>
      <c r="C27" s="53">
        <v>19340</v>
      </c>
      <c r="D27" s="53">
        <f t="shared" si="2"/>
        <v>464160</v>
      </c>
      <c r="E27" s="53">
        <f t="shared" si="0"/>
        <v>3249121</v>
      </c>
      <c r="F27" s="54">
        <f t="shared" si="1"/>
        <v>40855.762499999997</v>
      </c>
    </row>
    <row r="28" spans="1:6">
      <c r="A28" s="52">
        <v>43709</v>
      </c>
      <c r="B28" s="53">
        <v>25</v>
      </c>
      <c r="C28" s="53">
        <v>19340</v>
      </c>
      <c r="D28" s="53">
        <f t="shared" si="2"/>
        <v>483500</v>
      </c>
      <c r="E28" s="53">
        <f t="shared" si="0"/>
        <v>3229781</v>
      </c>
      <c r="F28" s="54">
        <f t="shared" si="1"/>
        <v>40614.012499999997</v>
      </c>
    </row>
    <row r="29" spans="1:6">
      <c r="A29" s="52">
        <v>43739</v>
      </c>
      <c r="B29" s="53">
        <v>26</v>
      </c>
      <c r="C29" s="53">
        <v>19340</v>
      </c>
      <c r="D29" s="53">
        <f t="shared" si="2"/>
        <v>502840</v>
      </c>
      <c r="E29" s="53">
        <f t="shared" si="0"/>
        <v>3210441</v>
      </c>
      <c r="F29" s="54">
        <f t="shared" si="1"/>
        <v>40372.262499999997</v>
      </c>
    </row>
    <row r="30" spans="1:6">
      <c r="A30" s="52">
        <v>43770</v>
      </c>
      <c r="B30" s="53">
        <v>27</v>
      </c>
      <c r="C30" s="53">
        <v>19340</v>
      </c>
      <c r="D30" s="53">
        <f t="shared" si="2"/>
        <v>522180</v>
      </c>
      <c r="E30" s="53">
        <f t="shared" si="0"/>
        <v>3191101</v>
      </c>
      <c r="F30" s="54">
        <f t="shared" si="1"/>
        <v>40130.512499999997</v>
      </c>
    </row>
    <row r="31" spans="1:6">
      <c r="A31" s="52">
        <v>43800</v>
      </c>
      <c r="B31" s="53">
        <v>28</v>
      </c>
      <c r="C31" s="53">
        <v>19340</v>
      </c>
      <c r="D31" s="53">
        <f t="shared" si="2"/>
        <v>541520</v>
      </c>
      <c r="E31" s="53">
        <f t="shared" si="0"/>
        <v>3171761</v>
      </c>
      <c r="F31" s="54">
        <f t="shared" si="1"/>
        <v>39888.762499999997</v>
      </c>
    </row>
    <row r="32" spans="1:6">
      <c r="A32" s="52">
        <v>43831</v>
      </c>
      <c r="B32" s="53">
        <v>29</v>
      </c>
      <c r="C32" s="53">
        <v>19340</v>
      </c>
      <c r="D32" s="53">
        <f t="shared" si="2"/>
        <v>560860</v>
      </c>
      <c r="E32" s="53">
        <f t="shared" si="0"/>
        <v>3152421</v>
      </c>
      <c r="F32" s="54">
        <f t="shared" si="1"/>
        <v>39647.012499999997</v>
      </c>
    </row>
    <row r="33" spans="1:6">
      <c r="A33" s="52">
        <v>43862</v>
      </c>
      <c r="B33" s="53">
        <v>30</v>
      </c>
      <c r="C33" s="53">
        <v>19340</v>
      </c>
      <c r="D33" s="53">
        <f t="shared" si="2"/>
        <v>580200</v>
      </c>
      <c r="E33" s="53">
        <f t="shared" si="0"/>
        <v>3133081</v>
      </c>
      <c r="F33" s="54">
        <f t="shared" si="1"/>
        <v>39405.262499999997</v>
      </c>
    </row>
    <row r="34" spans="1:6">
      <c r="A34" s="52">
        <v>43891</v>
      </c>
      <c r="B34" s="53">
        <v>31</v>
      </c>
      <c r="C34" s="53">
        <v>19340</v>
      </c>
      <c r="D34" s="53">
        <f t="shared" si="2"/>
        <v>599540</v>
      </c>
      <c r="E34" s="53">
        <f t="shared" si="0"/>
        <v>3113741</v>
      </c>
      <c r="F34" s="54">
        <f t="shared" si="1"/>
        <v>39163.512499999997</v>
      </c>
    </row>
    <row r="35" spans="1:6">
      <c r="A35" s="52">
        <v>43922</v>
      </c>
      <c r="B35" s="53">
        <v>32</v>
      </c>
      <c r="C35" s="53">
        <v>19340</v>
      </c>
      <c r="D35" s="53">
        <f t="shared" si="2"/>
        <v>618880</v>
      </c>
      <c r="E35" s="53">
        <f t="shared" si="0"/>
        <v>3094401</v>
      </c>
      <c r="F35" s="54">
        <f t="shared" si="1"/>
        <v>38921.762499999997</v>
      </c>
    </row>
    <row r="36" spans="1:6">
      <c r="A36" s="52">
        <v>43952</v>
      </c>
      <c r="B36" s="53">
        <v>33</v>
      </c>
      <c r="C36" s="53">
        <v>19340</v>
      </c>
      <c r="D36" s="53">
        <f t="shared" si="2"/>
        <v>638220</v>
      </c>
      <c r="E36" s="53">
        <f t="shared" si="0"/>
        <v>3075061</v>
      </c>
      <c r="F36" s="54">
        <f t="shared" si="1"/>
        <v>38680.012499999997</v>
      </c>
    </row>
    <row r="37" spans="1:6">
      <c r="A37" s="52">
        <v>43983</v>
      </c>
      <c r="B37" s="53">
        <v>34</v>
      </c>
      <c r="C37" s="53">
        <v>19340</v>
      </c>
      <c r="D37" s="53">
        <f t="shared" si="2"/>
        <v>657560</v>
      </c>
      <c r="E37" s="53">
        <f t="shared" si="0"/>
        <v>3055721</v>
      </c>
      <c r="F37" s="54">
        <f t="shared" si="1"/>
        <v>38438.262499999997</v>
      </c>
    </row>
    <row r="38" spans="1:6">
      <c r="A38" s="52">
        <v>44013</v>
      </c>
      <c r="B38" s="53">
        <v>35</v>
      </c>
      <c r="C38" s="53">
        <v>19340</v>
      </c>
      <c r="D38" s="53">
        <f t="shared" si="2"/>
        <v>676900</v>
      </c>
      <c r="E38" s="53">
        <f t="shared" si="0"/>
        <v>3036381</v>
      </c>
      <c r="F38" s="54">
        <f t="shared" si="1"/>
        <v>38196.512499999997</v>
      </c>
    </row>
    <row r="39" spans="1:6">
      <c r="A39" s="52">
        <v>44044</v>
      </c>
      <c r="B39" s="53">
        <v>36</v>
      </c>
      <c r="C39" s="53">
        <v>19340</v>
      </c>
      <c r="D39" s="53">
        <f t="shared" si="2"/>
        <v>696240</v>
      </c>
      <c r="E39" s="53">
        <f t="shared" si="0"/>
        <v>3017041</v>
      </c>
      <c r="F39" s="54">
        <f t="shared" si="1"/>
        <v>37954.762499999997</v>
      </c>
    </row>
    <row r="40" spans="1:6">
      <c r="A40" s="52">
        <v>44075</v>
      </c>
      <c r="B40" s="53">
        <v>37</v>
      </c>
      <c r="C40" s="53">
        <v>19340</v>
      </c>
      <c r="D40" s="53">
        <f t="shared" si="2"/>
        <v>715580</v>
      </c>
      <c r="E40" s="53">
        <f t="shared" si="0"/>
        <v>2997701</v>
      </c>
      <c r="F40" s="54">
        <f t="shared" si="1"/>
        <v>37713.012499999997</v>
      </c>
    </row>
    <row r="41" spans="1:6">
      <c r="A41" s="52">
        <v>44105</v>
      </c>
      <c r="B41" s="53">
        <v>38</v>
      </c>
      <c r="C41" s="53">
        <v>19340</v>
      </c>
      <c r="D41" s="53">
        <f t="shared" si="2"/>
        <v>734920</v>
      </c>
      <c r="E41" s="53">
        <f t="shared" si="0"/>
        <v>2978361</v>
      </c>
      <c r="F41" s="54">
        <f t="shared" si="1"/>
        <v>37471.262499999997</v>
      </c>
    </row>
    <row r="42" spans="1:6">
      <c r="A42" s="52">
        <v>44136</v>
      </c>
      <c r="B42" s="53">
        <v>39</v>
      </c>
      <c r="C42" s="53">
        <v>19340</v>
      </c>
      <c r="D42" s="53">
        <f t="shared" si="2"/>
        <v>754260</v>
      </c>
      <c r="E42" s="53">
        <f t="shared" si="0"/>
        <v>2959021</v>
      </c>
      <c r="F42" s="54">
        <f t="shared" si="1"/>
        <v>37229.512499999997</v>
      </c>
    </row>
    <row r="43" spans="1:6">
      <c r="A43" s="52">
        <v>44166</v>
      </c>
      <c r="B43" s="53">
        <v>40</v>
      </c>
      <c r="C43" s="53">
        <v>19340</v>
      </c>
      <c r="D43" s="53">
        <f t="shared" si="2"/>
        <v>773600</v>
      </c>
      <c r="E43" s="53">
        <f t="shared" si="0"/>
        <v>2939681</v>
      </c>
      <c r="F43" s="54">
        <f t="shared" si="1"/>
        <v>36987.762499999997</v>
      </c>
    </row>
    <row r="44" spans="1:6">
      <c r="A44" s="52">
        <v>44197</v>
      </c>
      <c r="B44" s="53">
        <v>41</v>
      </c>
      <c r="C44" s="53">
        <v>19340</v>
      </c>
      <c r="D44" s="53">
        <f t="shared" si="2"/>
        <v>792940</v>
      </c>
      <c r="E44" s="53">
        <f t="shared" si="0"/>
        <v>2920341</v>
      </c>
      <c r="F44" s="54">
        <f t="shared" si="1"/>
        <v>36746.012499999997</v>
      </c>
    </row>
    <row r="45" spans="1:6">
      <c r="A45" s="52">
        <v>44228</v>
      </c>
      <c r="B45" s="53">
        <v>42</v>
      </c>
      <c r="C45" s="53">
        <v>19340</v>
      </c>
      <c r="D45" s="53">
        <f t="shared" si="2"/>
        <v>812280</v>
      </c>
      <c r="E45" s="53">
        <f t="shared" si="0"/>
        <v>2901001</v>
      </c>
      <c r="F45" s="54">
        <f t="shared" si="1"/>
        <v>36504.262499999997</v>
      </c>
    </row>
    <row r="46" spans="1:6">
      <c r="A46" s="52">
        <v>44256</v>
      </c>
      <c r="B46" s="53">
        <v>43</v>
      </c>
      <c r="C46" s="53">
        <v>19340</v>
      </c>
      <c r="D46" s="53">
        <f t="shared" si="2"/>
        <v>831620</v>
      </c>
      <c r="E46" s="53">
        <f t="shared" si="0"/>
        <v>2881661</v>
      </c>
      <c r="F46" s="54">
        <f t="shared" si="1"/>
        <v>36262.512499999997</v>
      </c>
    </row>
    <row r="47" spans="1:6">
      <c r="A47" s="52">
        <v>44287</v>
      </c>
      <c r="B47" s="53">
        <v>44</v>
      </c>
      <c r="C47" s="53">
        <v>19340</v>
      </c>
      <c r="D47" s="53">
        <f t="shared" si="2"/>
        <v>850960</v>
      </c>
      <c r="E47" s="53">
        <f t="shared" si="0"/>
        <v>2862321</v>
      </c>
      <c r="F47" s="54">
        <f t="shared" si="1"/>
        <v>36020.762499999997</v>
      </c>
    </row>
    <row r="48" spans="1:6">
      <c r="A48" s="52">
        <v>44317</v>
      </c>
      <c r="B48" s="53">
        <v>45</v>
      </c>
      <c r="C48" s="53">
        <v>19340</v>
      </c>
      <c r="D48" s="53">
        <f t="shared" si="2"/>
        <v>870300</v>
      </c>
      <c r="E48" s="53">
        <f t="shared" si="0"/>
        <v>2842981</v>
      </c>
      <c r="F48" s="54">
        <f t="shared" si="1"/>
        <v>35779.012499999997</v>
      </c>
    </row>
    <row r="49" spans="1:6">
      <c r="A49" s="52">
        <v>44348</v>
      </c>
      <c r="B49" s="53">
        <v>46</v>
      </c>
      <c r="C49" s="53">
        <v>19340</v>
      </c>
      <c r="D49" s="53">
        <f t="shared" si="2"/>
        <v>889640</v>
      </c>
      <c r="E49" s="53">
        <f t="shared" si="0"/>
        <v>2823641</v>
      </c>
      <c r="F49" s="54">
        <f t="shared" si="1"/>
        <v>35537.262499999997</v>
      </c>
    </row>
    <row r="50" spans="1:6">
      <c r="A50" s="52">
        <v>44378</v>
      </c>
      <c r="B50" s="53">
        <v>47</v>
      </c>
      <c r="C50" s="53">
        <v>19340</v>
      </c>
      <c r="D50" s="53">
        <f t="shared" si="2"/>
        <v>908980</v>
      </c>
      <c r="E50" s="53">
        <f t="shared" si="0"/>
        <v>2804301</v>
      </c>
      <c r="F50" s="54">
        <f t="shared" si="1"/>
        <v>35295.512499999997</v>
      </c>
    </row>
    <row r="51" spans="1:6">
      <c r="A51" s="52">
        <v>44409</v>
      </c>
      <c r="B51" s="53">
        <v>48</v>
      </c>
      <c r="C51" s="53">
        <v>19340</v>
      </c>
      <c r="D51" s="53">
        <f t="shared" si="2"/>
        <v>928320</v>
      </c>
      <c r="E51" s="53">
        <f t="shared" si="0"/>
        <v>2784961</v>
      </c>
      <c r="F51" s="54">
        <f t="shared" si="1"/>
        <v>35053.762499999997</v>
      </c>
    </row>
    <row r="52" spans="1:6">
      <c r="A52" s="52">
        <v>44440</v>
      </c>
      <c r="B52" s="53">
        <v>49</v>
      </c>
      <c r="C52" s="53">
        <v>19340</v>
      </c>
      <c r="D52" s="53">
        <f t="shared" si="2"/>
        <v>947660</v>
      </c>
      <c r="E52" s="53">
        <f t="shared" si="0"/>
        <v>2765621</v>
      </c>
      <c r="F52" s="54">
        <f t="shared" si="1"/>
        <v>34812.012499999997</v>
      </c>
    </row>
    <row r="53" spans="1:6">
      <c r="A53" s="52">
        <v>44470</v>
      </c>
      <c r="B53" s="53">
        <v>50</v>
      </c>
      <c r="C53" s="53">
        <v>19340</v>
      </c>
      <c r="D53" s="53">
        <f t="shared" si="2"/>
        <v>967000</v>
      </c>
      <c r="E53" s="53">
        <f t="shared" si="0"/>
        <v>2746281</v>
      </c>
      <c r="F53" s="54">
        <f t="shared" si="1"/>
        <v>34570.262499999997</v>
      </c>
    </row>
    <row r="54" spans="1:6">
      <c r="A54" s="52">
        <v>44501</v>
      </c>
      <c r="B54" s="53">
        <v>51</v>
      </c>
      <c r="C54" s="53">
        <v>19340</v>
      </c>
      <c r="D54" s="53">
        <f t="shared" si="2"/>
        <v>986340</v>
      </c>
      <c r="E54" s="53">
        <f t="shared" si="0"/>
        <v>2726941</v>
      </c>
      <c r="F54" s="54">
        <f t="shared" si="1"/>
        <v>34328.512499999997</v>
      </c>
    </row>
    <row r="55" spans="1:6">
      <c r="A55" s="52">
        <v>44531</v>
      </c>
      <c r="B55" s="53">
        <v>52</v>
      </c>
      <c r="C55" s="53">
        <v>19340</v>
      </c>
      <c r="D55" s="53">
        <f t="shared" si="2"/>
        <v>1005680</v>
      </c>
      <c r="E55" s="53">
        <f t="shared" si="0"/>
        <v>2707601</v>
      </c>
      <c r="F55" s="54">
        <f t="shared" si="1"/>
        <v>34086.762499999997</v>
      </c>
    </row>
    <row r="56" spans="1:6">
      <c r="A56" s="52">
        <v>44562</v>
      </c>
      <c r="B56" s="53">
        <v>53</v>
      </c>
      <c r="C56" s="53">
        <v>19340</v>
      </c>
      <c r="D56" s="53">
        <f t="shared" si="2"/>
        <v>1025020</v>
      </c>
      <c r="E56" s="53">
        <f t="shared" si="0"/>
        <v>2688261</v>
      </c>
      <c r="F56" s="54">
        <f t="shared" si="1"/>
        <v>33845.012499999997</v>
      </c>
    </row>
    <row r="57" spans="1:6">
      <c r="A57" s="52">
        <v>44593</v>
      </c>
      <c r="B57" s="53">
        <v>54</v>
      </c>
      <c r="C57" s="53">
        <v>19340</v>
      </c>
      <c r="D57" s="53">
        <f t="shared" si="2"/>
        <v>1044360</v>
      </c>
      <c r="E57" s="53">
        <f t="shared" si="0"/>
        <v>2668921</v>
      </c>
      <c r="F57" s="54">
        <f t="shared" si="1"/>
        <v>33603.262499999997</v>
      </c>
    </row>
    <row r="58" spans="1:6">
      <c r="A58" s="52">
        <v>44621</v>
      </c>
      <c r="B58" s="53">
        <v>55</v>
      </c>
      <c r="C58" s="53">
        <v>19340</v>
      </c>
      <c r="D58" s="53">
        <f t="shared" si="2"/>
        <v>1063700</v>
      </c>
      <c r="E58" s="53">
        <f t="shared" si="0"/>
        <v>2649581</v>
      </c>
      <c r="F58" s="54">
        <f t="shared" si="1"/>
        <v>33361.512499999997</v>
      </c>
    </row>
    <row r="59" spans="1:6">
      <c r="A59" s="52">
        <v>44652</v>
      </c>
      <c r="B59" s="53">
        <v>56</v>
      </c>
      <c r="C59" s="53">
        <v>19340</v>
      </c>
      <c r="D59" s="53">
        <f t="shared" si="2"/>
        <v>1083040</v>
      </c>
      <c r="E59" s="53">
        <f t="shared" si="0"/>
        <v>2630241</v>
      </c>
      <c r="F59" s="54">
        <f t="shared" si="1"/>
        <v>33119.762499999997</v>
      </c>
    </row>
    <row r="60" spans="1:6">
      <c r="A60" s="52">
        <v>44682</v>
      </c>
      <c r="B60" s="53">
        <v>57</v>
      </c>
      <c r="C60" s="53">
        <v>19340</v>
      </c>
      <c r="D60" s="53">
        <f t="shared" si="2"/>
        <v>1102380</v>
      </c>
      <c r="E60" s="53">
        <f t="shared" si="0"/>
        <v>2610901</v>
      </c>
      <c r="F60" s="54">
        <f t="shared" si="1"/>
        <v>32878.012499999997</v>
      </c>
    </row>
    <row r="61" spans="1:6">
      <c r="A61" s="52">
        <v>44713</v>
      </c>
      <c r="B61" s="53">
        <v>58</v>
      </c>
      <c r="C61" s="53">
        <v>19340</v>
      </c>
      <c r="D61" s="53">
        <f t="shared" si="2"/>
        <v>1121720</v>
      </c>
      <c r="E61" s="53">
        <f t="shared" si="0"/>
        <v>2591561</v>
      </c>
      <c r="F61" s="54">
        <f t="shared" si="1"/>
        <v>32636.262499999997</v>
      </c>
    </row>
    <row r="62" spans="1:6">
      <c r="A62" s="52">
        <v>44743</v>
      </c>
      <c r="B62" s="53">
        <v>59</v>
      </c>
      <c r="C62" s="53">
        <v>19340</v>
      </c>
      <c r="D62" s="53">
        <f t="shared" si="2"/>
        <v>1141060</v>
      </c>
      <c r="E62" s="53">
        <f t="shared" si="0"/>
        <v>2572221</v>
      </c>
      <c r="F62" s="54">
        <f t="shared" si="1"/>
        <v>32394.512499999997</v>
      </c>
    </row>
    <row r="63" spans="1:6">
      <c r="A63" s="52">
        <v>44774</v>
      </c>
      <c r="B63" s="53">
        <v>60</v>
      </c>
      <c r="C63" s="53">
        <v>19340</v>
      </c>
      <c r="D63" s="53">
        <f t="shared" si="2"/>
        <v>1160400</v>
      </c>
      <c r="E63" s="53">
        <f t="shared" si="0"/>
        <v>2552881</v>
      </c>
      <c r="F63" s="54">
        <f t="shared" si="1"/>
        <v>32152.762499999997</v>
      </c>
    </row>
    <row r="64" spans="1:6">
      <c r="A64" s="52">
        <v>44805</v>
      </c>
      <c r="B64" s="53">
        <v>61</v>
      </c>
      <c r="C64" s="53">
        <v>19340</v>
      </c>
      <c r="D64" s="53">
        <f t="shared" si="2"/>
        <v>1179740</v>
      </c>
      <c r="E64" s="53">
        <f t="shared" si="0"/>
        <v>2533541</v>
      </c>
      <c r="F64" s="54">
        <f t="shared" si="1"/>
        <v>31911.012499999997</v>
      </c>
    </row>
    <row r="65" spans="1:6">
      <c r="A65" s="52">
        <v>44835</v>
      </c>
      <c r="B65" s="53">
        <v>62</v>
      </c>
      <c r="C65" s="53">
        <v>19340</v>
      </c>
      <c r="D65" s="53">
        <f t="shared" si="2"/>
        <v>1199080</v>
      </c>
      <c r="E65" s="53">
        <f t="shared" si="0"/>
        <v>2514201</v>
      </c>
      <c r="F65" s="54">
        <f t="shared" si="1"/>
        <v>31669.262499999997</v>
      </c>
    </row>
    <row r="66" spans="1:6">
      <c r="A66" s="52">
        <v>44866</v>
      </c>
      <c r="B66" s="53">
        <v>63</v>
      </c>
      <c r="C66" s="53">
        <v>19340</v>
      </c>
      <c r="D66" s="53">
        <f t="shared" si="2"/>
        <v>1218420</v>
      </c>
      <c r="E66" s="53">
        <f t="shared" si="0"/>
        <v>2494861</v>
      </c>
      <c r="F66" s="54">
        <f t="shared" si="1"/>
        <v>31427.512499999997</v>
      </c>
    </row>
    <row r="67" spans="1:6">
      <c r="A67" s="52">
        <v>44896</v>
      </c>
      <c r="B67" s="53">
        <v>64</v>
      </c>
      <c r="C67" s="53">
        <v>19340</v>
      </c>
      <c r="D67" s="53">
        <f t="shared" si="2"/>
        <v>1237760</v>
      </c>
      <c r="E67" s="53">
        <f t="shared" si="0"/>
        <v>2475521</v>
      </c>
      <c r="F67" s="54">
        <f t="shared" si="1"/>
        <v>31185.762499999997</v>
      </c>
    </row>
    <row r="68" spans="1:6">
      <c r="A68" s="52">
        <v>44927</v>
      </c>
      <c r="B68" s="53">
        <v>65</v>
      </c>
      <c r="C68" s="53">
        <v>19340</v>
      </c>
      <c r="D68" s="53">
        <f t="shared" si="2"/>
        <v>1257100</v>
      </c>
      <c r="E68" s="53">
        <f t="shared" si="0"/>
        <v>2456181</v>
      </c>
      <c r="F68" s="54">
        <f t="shared" si="1"/>
        <v>30944.012499999997</v>
      </c>
    </row>
    <row r="69" spans="1:6">
      <c r="A69" s="52">
        <v>44958</v>
      </c>
      <c r="B69" s="53">
        <v>66</v>
      </c>
      <c r="C69" s="53">
        <v>19340</v>
      </c>
      <c r="D69" s="53">
        <f t="shared" si="2"/>
        <v>1276440</v>
      </c>
      <c r="E69" s="53">
        <f t="shared" si="0"/>
        <v>2436841</v>
      </c>
      <c r="F69" s="54">
        <f t="shared" si="1"/>
        <v>30702.262499999997</v>
      </c>
    </row>
    <row r="70" spans="1:6">
      <c r="A70" s="52">
        <v>44986</v>
      </c>
      <c r="B70" s="53">
        <v>67</v>
      </c>
      <c r="C70" s="53">
        <v>19340</v>
      </c>
      <c r="D70" s="53">
        <f t="shared" ref="D70:D133" si="3">+D69+C70</f>
        <v>1295780</v>
      </c>
      <c r="E70" s="53">
        <f t="shared" ref="E70:E133" si="4">+E69-C70</f>
        <v>2417501</v>
      </c>
      <c r="F70" s="54">
        <f t="shared" ref="F70:F133" si="5">+E69*$F$2/12</f>
        <v>30460.512499999997</v>
      </c>
    </row>
    <row r="71" spans="1:6">
      <c r="A71" s="52">
        <v>45017</v>
      </c>
      <c r="B71" s="53">
        <v>68</v>
      </c>
      <c r="C71" s="53">
        <v>19340</v>
      </c>
      <c r="D71" s="53">
        <f t="shared" si="3"/>
        <v>1315120</v>
      </c>
      <c r="E71" s="53">
        <f t="shared" si="4"/>
        <v>2398161</v>
      </c>
      <c r="F71" s="54">
        <f t="shared" si="5"/>
        <v>30218.762499999997</v>
      </c>
    </row>
    <row r="72" spans="1:6">
      <c r="A72" s="52">
        <v>45047</v>
      </c>
      <c r="B72" s="53">
        <v>69</v>
      </c>
      <c r="C72" s="53">
        <v>19340</v>
      </c>
      <c r="D72" s="53">
        <f t="shared" si="3"/>
        <v>1334460</v>
      </c>
      <c r="E72" s="53">
        <f t="shared" si="4"/>
        <v>2378821</v>
      </c>
      <c r="F72" s="54">
        <f t="shared" si="5"/>
        <v>29977.012499999997</v>
      </c>
    </row>
    <row r="73" spans="1:6">
      <c r="A73" s="52">
        <v>45078</v>
      </c>
      <c r="B73" s="53">
        <v>70</v>
      </c>
      <c r="C73" s="53">
        <v>19340</v>
      </c>
      <c r="D73" s="53">
        <f t="shared" si="3"/>
        <v>1353800</v>
      </c>
      <c r="E73" s="53">
        <f t="shared" si="4"/>
        <v>2359481</v>
      </c>
      <c r="F73" s="54">
        <f t="shared" si="5"/>
        <v>29735.262499999997</v>
      </c>
    </row>
    <row r="74" spans="1:6">
      <c r="A74" s="52">
        <v>45108</v>
      </c>
      <c r="B74" s="53">
        <v>71</v>
      </c>
      <c r="C74" s="53">
        <v>19340</v>
      </c>
      <c r="D74" s="53">
        <f t="shared" si="3"/>
        <v>1373140</v>
      </c>
      <c r="E74" s="53">
        <f t="shared" si="4"/>
        <v>2340141</v>
      </c>
      <c r="F74" s="54">
        <f t="shared" si="5"/>
        <v>29493.512499999997</v>
      </c>
    </row>
    <row r="75" spans="1:6">
      <c r="A75" s="52">
        <v>45139</v>
      </c>
      <c r="B75" s="53">
        <v>72</v>
      </c>
      <c r="C75" s="53">
        <v>19340</v>
      </c>
      <c r="D75" s="53">
        <f t="shared" si="3"/>
        <v>1392480</v>
      </c>
      <c r="E75" s="53">
        <f t="shared" si="4"/>
        <v>2320801</v>
      </c>
      <c r="F75" s="54">
        <f t="shared" si="5"/>
        <v>29251.762499999997</v>
      </c>
    </row>
    <row r="76" spans="1:6">
      <c r="A76" s="52">
        <v>45170</v>
      </c>
      <c r="B76" s="53">
        <v>73</v>
      </c>
      <c r="C76" s="53">
        <v>19340</v>
      </c>
      <c r="D76" s="53">
        <f t="shared" si="3"/>
        <v>1411820</v>
      </c>
      <c r="E76" s="53">
        <f t="shared" si="4"/>
        <v>2301461</v>
      </c>
      <c r="F76" s="54">
        <f t="shared" si="5"/>
        <v>29010.012499999997</v>
      </c>
    </row>
    <row r="77" spans="1:6">
      <c r="A77" s="52">
        <v>45200</v>
      </c>
      <c r="B77" s="53">
        <v>74</v>
      </c>
      <c r="C77" s="53">
        <v>19340</v>
      </c>
      <c r="D77" s="53">
        <f t="shared" si="3"/>
        <v>1431160</v>
      </c>
      <c r="E77" s="53">
        <f t="shared" si="4"/>
        <v>2282121</v>
      </c>
      <c r="F77" s="54">
        <f t="shared" si="5"/>
        <v>28768.262499999997</v>
      </c>
    </row>
    <row r="78" spans="1:6">
      <c r="A78" s="52">
        <v>45231</v>
      </c>
      <c r="B78" s="53">
        <v>75</v>
      </c>
      <c r="C78" s="53">
        <v>19340</v>
      </c>
      <c r="D78" s="53">
        <f t="shared" si="3"/>
        <v>1450500</v>
      </c>
      <c r="E78" s="53">
        <f t="shared" si="4"/>
        <v>2262781</v>
      </c>
      <c r="F78" s="54">
        <f t="shared" si="5"/>
        <v>28526.512499999997</v>
      </c>
    </row>
    <row r="79" spans="1:6">
      <c r="A79" s="52">
        <v>45261</v>
      </c>
      <c r="B79" s="53">
        <v>76</v>
      </c>
      <c r="C79" s="53">
        <v>19340</v>
      </c>
      <c r="D79" s="53">
        <f t="shared" si="3"/>
        <v>1469840</v>
      </c>
      <c r="E79" s="53">
        <f t="shared" si="4"/>
        <v>2243441</v>
      </c>
      <c r="F79" s="54">
        <f t="shared" si="5"/>
        <v>28284.762499999997</v>
      </c>
    </row>
    <row r="80" spans="1:6">
      <c r="A80" s="52">
        <v>45292</v>
      </c>
      <c r="B80" s="53">
        <v>77</v>
      </c>
      <c r="C80" s="53">
        <v>19340</v>
      </c>
      <c r="D80" s="53">
        <f t="shared" si="3"/>
        <v>1489180</v>
      </c>
      <c r="E80" s="53">
        <f t="shared" si="4"/>
        <v>2224101</v>
      </c>
      <c r="F80" s="54">
        <f t="shared" si="5"/>
        <v>28043.012499999997</v>
      </c>
    </row>
    <row r="81" spans="1:6">
      <c r="A81" s="52">
        <v>45323</v>
      </c>
      <c r="B81" s="53">
        <v>78</v>
      </c>
      <c r="C81" s="53">
        <v>19340</v>
      </c>
      <c r="D81" s="53">
        <f t="shared" si="3"/>
        <v>1508520</v>
      </c>
      <c r="E81" s="53">
        <f t="shared" si="4"/>
        <v>2204761</v>
      </c>
      <c r="F81" s="54">
        <f t="shared" si="5"/>
        <v>27801.262499999997</v>
      </c>
    </row>
    <row r="82" spans="1:6">
      <c r="A82" s="52">
        <v>45352</v>
      </c>
      <c r="B82" s="53">
        <v>79</v>
      </c>
      <c r="C82" s="53">
        <v>19340</v>
      </c>
      <c r="D82" s="53">
        <f t="shared" si="3"/>
        <v>1527860</v>
      </c>
      <c r="E82" s="53">
        <f t="shared" si="4"/>
        <v>2185421</v>
      </c>
      <c r="F82" s="54">
        <f t="shared" si="5"/>
        <v>27559.512499999997</v>
      </c>
    </row>
    <row r="83" spans="1:6">
      <c r="A83" s="52">
        <v>45383</v>
      </c>
      <c r="B83" s="53">
        <v>80</v>
      </c>
      <c r="C83" s="53">
        <v>19340</v>
      </c>
      <c r="D83" s="53">
        <f t="shared" si="3"/>
        <v>1547200</v>
      </c>
      <c r="E83" s="53">
        <f t="shared" si="4"/>
        <v>2166081</v>
      </c>
      <c r="F83" s="54">
        <f t="shared" si="5"/>
        <v>27317.762499999997</v>
      </c>
    </row>
    <row r="84" spans="1:6">
      <c r="A84" s="52">
        <v>45413</v>
      </c>
      <c r="B84" s="53">
        <v>81</v>
      </c>
      <c r="C84" s="53">
        <v>19340</v>
      </c>
      <c r="D84" s="53">
        <f t="shared" si="3"/>
        <v>1566540</v>
      </c>
      <c r="E84" s="53">
        <f t="shared" si="4"/>
        <v>2146741</v>
      </c>
      <c r="F84" s="54">
        <f t="shared" si="5"/>
        <v>27076.012499999997</v>
      </c>
    </row>
    <row r="85" spans="1:6">
      <c r="A85" s="52">
        <v>45444</v>
      </c>
      <c r="B85" s="53">
        <v>82</v>
      </c>
      <c r="C85" s="53">
        <v>19340</v>
      </c>
      <c r="D85" s="53">
        <f t="shared" si="3"/>
        <v>1585880</v>
      </c>
      <c r="E85" s="53">
        <f t="shared" si="4"/>
        <v>2127401</v>
      </c>
      <c r="F85" s="54">
        <f t="shared" si="5"/>
        <v>26834.262499999997</v>
      </c>
    </row>
    <row r="86" spans="1:6">
      <c r="A86" s="52">
        <v>45474</v>
      </c>
      <c r="B86" s="53">
        <v>83</v>
      </c>
      <c r="C86" s="53">
        <v>19340</v>
      </c>
      <c r="D86" s="53">
        <f t="shared" si="3"/>
        <v>1605220</v>
      </c>
      <c r="E86" s="53">
        <f t="shared" si="4"/>
        <v>2108061</v>
      </c>
      <c r="F86" s="54">
        <f t="shared" si="5"/>
        <v>26592.512499999997</v>
      </c>
    </row>
    <row r="87" spans="1:6">
      <c r="A87" s="52">
        <v>45505</v>
      </c>
      <c r="B87" s="53">
        <v>84</v>
      </c>
      <c r="C87" s="53">
        <v>19340</v>
      </c>
      <c r="D87" s="53">
        <f t="shared" si="3"/>
        <v>1624560</v>
      </c>
      <c r="E87" s="53">
        <f t="shared" si="4"/>
        <v>2088721</v>
      </c>
      <c r="F87" s="54">
        <f t="shared" si="5"/>
        <v>26350.762499999997</v>
      </c>
    </row>
    <row r="88" spans="1:6">
      <c r="A88" s="52">
        <v>45536</v>
      </c>
      <c r="B88" s="53">
        <v>85</v>
      </c>
      <c r="C88" s="53">
        <v>19340</v>
      </c>
      <c r="D88" s="53">
        <f t="shared" si="3"/>
        <v>1643900</v>
      </c>
      <c r="E88" s="53">
        <f t="shared" si="4"/>
        <v>2069381</v>
      </c>
      <c r="F88" s="54">
        <f t="shared" si="5"/>
        <v>26109.012499999997</v>
      </c>
    </row>
    <row r="89" spans="1:6">
      <c r="A89" s="52">
        <v>45566</v>
      </c>
      <c r="B89" s="53">
        <v>86</v>
      </c>
      <c r="C89" s="53">
        <v>19340</v>
      </c>
      <c r="D89" s="53">
        <f t="shared" si="3"/>
        <v>1663240</v>
      </c>
      <c r="E89" s="53">
        <f t="shared" si="4"/>
        <v>2050041</v>
      </c>
      <c r="F89" s="54">
        <f t="shared" si="5"/>
        <v>25867.262499999997</v>
      </c>
    </row>
    <row r="90" spans="1:6">
      <c r="A90" s="52">
        <v>45597</v>
      </c>
      <c r="B90" s="53">
        <v>87</v>
      </c>
      <c r="C90" s="53">
        <v>19340</v>
      </c>
      <c r="D90" s="53">
        <f t="shared" si="3"/>
        <v>1682580</v>
      </c>
      <c r="E90" s="53">
        <f t="shared" si="4"/>
        <v>2030701</v>
      </c>
      <c r="F90" s="54">
        <f t="shared" si="5"/>
        <v>25625.512499999997</v>
      </c>
    </row>
    <row r="91" spans="1:6">
      <c r="A91" s="52">
        <v>45627</v>
      </c>
      <c r="B91" s="53">
        <v>88</v>
      </c>
      <c r="C91" s="53">
        <v>19340</v>
      </c>
      <c r="D91" s="53">
        <f t="shared" si="3"/>
        <v>1701920</v>
      </c>
      <c r="E91" s="53">
        <f t="shared" si="4"/>
        <v>2011361</v>
      </c>
      <c r="F91" s="54">
        <f t="shared" si="5"/>
        <v>25383.762499999997</v>
      </c>
    </row>
    <row r="92" spans="1:6">
      <c r="A92" s="52">
        <v>45658</v>
      </c>
      <c r="B92" s="53">
        <v>89</v>
      </c>
      <c r="C92" s="53">
        <v>19340</v>
      </c>
      <c r="D92" s="53">
        <f t="shared" si="3"/>
        <v>1721260</v>
      </c>
      <c r="E92" s="53">
        <f t="shared" si="4"/>
        <v>1992021</v>
      </c>
      <c r="F92" s="54">
        <f t="shared" si="5"/>
        <v>25142.012499999997</v>
      </c>
    </row>
    <row r="93" spans="1:6">
      <c r="A93" s="52">
        <v>45689</v>
      </c>
      <c r="B93" s="53">
        <v>90</v>
      </c>
      <c r="C93" s="53">
        <v>19340</v>
      </c>
      <c r="D93" s="53">
        <f t="shared" si="3"/>
        <v>1740600</v>
      </c>
      <c r="E93" s="53">
        <f t="shared" si="4"/>
        <v>1972681</v>
      </c>
      <c r="F93" s="54">
        <f t="shared" si="5"/>
        <v>24900.262499999997</v>
      </c>
    </row>
    <row r="94" spans="1:6">
      <c r="A94" s="52">
        <v>45717</v>
      </c>
      <c r="B94" s="53">
        <v>91</v>
      </c>
      <c r="C94" s="53">
        <v>19340</v>
      </c>
      <c r="D94" s="53">
        <f t="shared" si="3"/>
        <v>1759940</v>
      </c>
      <c r="E94" s="53">
        <f t="shared" si="4"/>
        <v>1953341</v>
      </c>
      <c r="F94" s="54">
        <f t="shared" si="5"/>
        <v>24658.512499999997</v>
      </c>
    </row>
    <row r="95" spans="1:6">
      <c r="A95" s="52">
        <v>45748</v>
      </c>
      <c r="B95" s="53">
        <v>92</v>
      </c>
      <c r="C95" s="53">
        <v>19340</v>
      </c>
      <c r="D95" s="53">
        <f t="shared" si="3"/>
        <v>1779280</v>
      </c>
      <c r="E95" s="53">
        <f t="shared" si="4"/>
        <v>1934001</v>
      </c>
      <c r="F95" s="54">
        <f t="shared" si="5"/>
        <v>24416.762499999997</v>
      </c>
    </row>
    <row r="96" spans="1:6">
      <c r="A96" s="52">
        <v>45778</v>
      </c>
      <c r="B96" s="53">
        <v>93</v>
      </c>
      <c r="C96" s="53">
        <v>19340</v>
      </c>
      <c r="D96" s="53">
        <f t="shared" si="3"/>
        <v>1798620</v>
      </c>
      <c r="E96" s="53">
        <f t="shared" si="4"/>
        <v>1914661</v>
      </c>
      <c r="F96" s="54">
        <f t="shared" si="5"/>
        <v>24175.012499999997</v>
      </c>
    </row>
    <row r="97" spans="1:6">
      <c r="A97" s="52">
        <v>45809</v>
      </c>
      <c r="B97" s="53">
        <v>94</v>
      </c>
      <c r="C97" s="53">
        <v>19340</v>
      </c>
      <c r="D97" s="53">
        <f t="shared" si="3"/>
        <v>1817960</v>
      </c>
      <c r="E97" s="53">
        <f t="shared" si="4"/>
        <v>1895321</v>
      </c>
      <c r="F97" s="54">
        <f t="shared" si="5"/>
        <v>23933.262499999997</v>
      </c>
    </row>
    <row r="98" spans="1:6">
      <c r="A98" s="52">
        <v>45839</v>
      </c>
      <c r="B98" s="53">
        <v>95</v>
      </c>
      <c r="C98" s="53">
        <v>19340</v>
      </c>
      <c r="D98" s="53">
        <f t="shared" si="3"/>
        <v>1837300</v>
      </c>
      <c r="E98" s="53">
        <f t="shared" si="4"/>
        <v>1875981</v>
      </c>
      <c r="F98" s="54">
        <f t="shared" si="5"/>
        <v>23691.512499999997</v>
      </c>
    </row>
    <row r="99" spans="1:6">
      <c r="A99" s="52">
        <v>45870</v>
      </c>
      <c r="B99" s="53">
        <v>96</v>
      </c>
      <c r="C99" s="53">
        <v>19340</v>
      </c>
      <c r="D99" s="53">
        <f t="shared" si="3"/>
        <v>1856640</v>
      </c>
      <c r="E99" s="53">
        <f t="shared" si="4"/>
        <v>1856641</v>
      </c>
      <c r="F99" s="54">
        <f t="shared" si="5"/>
        <v>23449.762499999997</v>
      </c>
    </row>
    <row r="100" spans="1:6">
      <c r="A100" s="52">
        <v>45901</v>
      </c>
      <c r="B100" s="53">
        <v>97</v>
      </c>
      <c r="C100" s="53">
        <v>19340</v>
      </c>
      <c r="D100" s="53">
        <f t="shared" si="3"/>
        <v>1875980</v>
      </c>
      <c r="E100" s="53">
        <f t="shared" si="4"/>
        <v>1837301</v>
      </c>
      <c r="F100" s="54">
        <f t="shared" si="5"/>
        <v>23208.012499999997</v>
      </c>
    </row>
    <row r="101" spans="1:6">
      <c r="A101" s="52">
        <v>45931</v>
      </c>
      <c r="B101" s="53">
        <v>98</v>
      </c>
      <c r="C101" s="53">
        <v>19340</v>
      </c>
      <c r="D101" s="53">
        <f t="shared" si="3"/>
        <v>1895320</v>
      </c>
      <c r="E101" s="53">
        <f t="shared" si="4"/>
        <v>1817961</v>
      </c>
      <c r="F101" s="54">
        <f t="shared" si="5"/>
        <v>22966.262499999997</v>
      </c>
    </row>
    <row r="102" spans="1:6">
      <c r="A102" s="52">
        <v>45962</v>
      </c>
      <c r="B102" s="53">
        <v>99</v>
      </c>
      <c r="C102" s="53">
        <v>19340</v>
      </c>
      <c r="D102" s="53">
        <f t="shared" si="3"/>
        <v>1914660</v>
      </c>
      <c r="E102" s="53">
        <f t="shared" si="4"/>
        <v>1798621</v>
      </c>
      <c r="F102" s="54">
        <f t="shared" si="5"/>
        <v>22724.512499999997</v>
      </c>
    </row>
    <row r="103" spans="1:6">
      <c r="A103" s="52">
        <v>45992</v>
      </c>
      <c r="B103" s="53">
        <v>100</v>
      </c>
      <c r="C103" s="53">
        <v>19340</v>
      </c>
      <c r="D103" s="53">
        <f t="shared" si="3"/>
        <v>1934000</v>
      </c>
      <c r="E103" s="53">
        <f t="shared" si="4"/>
        <v>1779281</v>
      </c>
      <c r="F103" s="54">
        <f t="shared" si="5"/>
        <v>22482.762499999997</v>
      </c>
    </row>
    <row r="104" spans="1:6">
      <c r="A104" s="52">
        <v>46023</v>
      </c>
      <c r="B104" s="53">
        <v>101</v>
      </c>
      <c r="C104" s="53">
        <v>19340</v>
      </c>
      <c r="D104" s="53">
        <f t="shared" si="3"/>
        <v>1953340</v>
      </c>
      <c r="E104" s="53">
        <f t="shared" si="4"/>
        <v>1759941</v>
      </c>
      <c r="F104" s="54">
        <f t="shared" si="5"/>
        <v>22241.012499999997</v>
      </c>
    </row>
    <row r="105" spans="1:6">
      <c r="A105" s="52">
        <v>46054</v>
      </c>
      <c r="B105" s="53">
        <v>102</v>
      </c>
      <c r="C105" s="53">
        <v>19340</v>
      </c>
      <c r="D105" s="53">
        <f t="shared" si="3"/>
        <v>1972680</v>
      </c>
      <c r="E105" s="53">
        <f t="shared" si="4"/>
        <v>1740601</v>
      </c>
      <c r="F105" s="54">
        <f t="shared" si="5"/>
        <v>21999.262499999997</v>
      </c>
    </row>
    <row r="106" spans="1:6">
      <c r="A106" s="52">
        <v>46082</v>
      </c>
      <c r="B106" s="53">
        <v>103</v>
      </c>
      <c r="C106" s="53">
        <v>19340</v>
      </c>
      <c r="D106" s="53">
        <f t="shared" si="3"/>
        <v>1992020</v>
      </c>
      <c r="E106" s="53">
        <f t="shared" si="4"/>
        <v>1721261</v>
      </c>
      <c r="F106" s="54">
        <f t="shared" si="5"/>
        <v>21757.512500000001</v>
      </c>
    </row>
    <row r="107" spans="1:6">
      <c r="A107" s="52">
        <v>46113</v>
      </c>
      <c r="B107" s="53">
        <v>104</v>
      </c>
      <c r="C107" s="53">
        <v>19340</v>
      </c>
      <c r="D107" s="53">
        <f t="shared" si="3"/>
        <v>2011360</v>
      </c>
      <c r="E107" s="53">
        <f t="shared" si="4"/>
        <v>1701921</v>
      </c>
      <c r="F107" s="54">
        <f t="shared" si="5"/>
        <v>21515.762500000001</v>
      </c>
    </row>
    <row r="108" spans="1:6">
      <c r="A108" s="52">
        <v>46143</v>
      </c>
      <c r="B108" s="53">
        <v>105</v>
      </c>
      <c r="C108" s="53">
        <v>19340</v>
      </c>
      <c r="D108" s="53">
        <f t="shared" si="3"/>
        <v>2030700</v>
      </c>
      <c r="E108" s="53">
        <f t="shared" si="4"/>
        <v>1682581</v>
      </c>
      <c r="F108" s="54">
        <f t="shared" si="5"/>
        <v>21274.012500000001</v>
      </c>
    </row>
    <row r="109" spans="1:6">
      <c r="A109" s="52">
        <v>46174</v>
      </c>
      <c r="B109" s="53">
        <v>106</v>
      </c>
      <c r="C109" s="53">
        <v>19340</v>
      </c>
      <c r="D109" s="53">
        <f t="shared" si="3"/>
        <v>2050040</v>
      </c>
      <c r="E109" s="53">
        <f t="shared" si="4"/>
        <v>1663241</v>
      </c>
      <c r="F109" s="54">
        <f t="shared" si="5"/>
        <v>21032.262500000001</v>
      </c>
    </row>
    <row r="110" spans="1:6">
      <c r="A110" s="52">
        <v>46204</v>
      </c>
      <c r="B110" s="53">
        <v>107</v>
      </c>
      <c r="C110" s="53">
        <v>19340</v>
      </c>
      <c r="D110" s="53">
        <f t="shared" si="3"/>
        <v>2069380</v>
      </c>
      <c r="E110" s="53">
        <f t="shared" si="4"/>
        <v>1643901</v>
      </c>
      <c r="F110" s="54">
        <f t="shared" si="5"/>
        <v>20790.512500000001</v>
      </c>
    </row>
    <row r="111" spans="1:6">
      <c r="A111" s="52">
        <v>46235</v>
      </c>
      <c r="B111" s="53">
        <v>108</v>
      </c>
      <c r="C111" s="53">
        <v>19340</v>
      </c>
      <c r="D111" s="53">
        <f t="shared" si="3"/>
        <v>2088720</v>
      </c>
      <c r="E111" s="53">
        <f t="shared" si="4"/>
        <v>1624561</v>
      </c>
      <c r="F111" s="54">
        <f t="shared" si="5"/>
        <v>20548.762500000001</v>
      </c>
    </row>
    <row r="112" spans="1:6">
      <c r="A112" s="52">
        <v>46266</v>
      </c>
      <c r="B112" s="53">
        <v>109</v>
      </c>
      <c r="C112" s="53">
        <v>19340</v>
      </c>
      <c r="D112" s="53">
        <f t="shared" si="3"/>
        <v>2108060</v>
      </c>
      <c r="E112" s="53">
        <f t="shared" si="4"/>
        <v>1605221</v>
      </c>
      <c r="F112" s="54">
        <f t="shared" si="5"/>
        <v>20307.012500000001</v>
      </c>
    </row>
    <row r="113" spans="1:6">
      <c r="A113" s="52">
        <v>46296</v>
      </c>
      <c r="B113" s="53">
        <v>110</v>
      </c>
      <c r="C113" s="53">
        <v>19340</v>
      </c>
      <c r="D113" s="53">
        <f t="shared" si="3"/>
        <v>2127400</v>
      </c>
      <c r="E113" s="53">
        <f t="shared" si="4"/>
        <v>1585881</v>
      </c>
      <c r="F113" s="54">
        <f t="shared" si="5"/>
        <v>20065.262500000001</v>
      </c>
    </row>
    <row r="114" spans="1:6">
      <c r="A114" s="52">
        <v>46327</v>
      </c>
      <c r="B114" s="53">
        <v>111</v>
      </c>
      <c r="C114" s="53">
        <v>19340</v>
      </c>
      <c r="D114" s="53">
        <f t="shared" si="3"/>
        <v>2146740</v>
      </c>
      <c r="E114" s="53">
        <f t="shared" si="4"/>
        <v>1566541</v>
      </c>
      <c r="F114" s="54">
        <f t="shared" si="5"/>
        <v>19823.512500000001</v>
      </c>
    </row>
    <row r="115" spans="1:6">
      <c r="A115" s="52">
        <v>46357</v>
      </c>
      <c r="B115" s="53">
        <v>112</v>
      </c>
      <c r="C115" s="53">
        <v>19340</v>
      </c>
      <c r="D115" s="53">
        <f t="shared" si="3"/>
        <v>2166080</v>
      </c>
      <c r="E115" s="53">
        <f t="shared" si="4"/>
        <v>1547201</v>
      </c>
      <c r="F115" s="54">
        <f t="shared" si="5"/>
        <v>19581.762500000001</v>
      </c>
    </row>
    <row r="116" spans="1:6">
      <c r="A116" s="52">
        <v>46388</v>
      </c>
      <c r="B116" s="53">
        <v>113</v>
      </c>
      <c r="C116" s="53">
        <v>19340</v>
      </c>
      <c r="D116" s="53">
        <f t="shared" si="3"/>
        <v>2185420</v>
      </c>
      <c r="E116" s="53">
        <f t="shared" si="4"/>
        <v>1527861</v>
      </c>
      <c r="F116" s="54">
        <f t="shared" si="5"/>
        <v>19340.012500000001</v>
      </c>
    </row>
    <row r="117" spans="1:6">
      <c r="A117" s="52">
        <v>46419</v>
      </c>
      <c r="B117" s="53">
        <v>114</v>
      </c>
      <c r="C117" s="53">
        <v>19340</v>
      </c>
      <c r="D117" s="53">
        <f t="shared" si="3"/>
        <v>2204760</v>
      </c>
      <c r="E117" s="53">
        <f t="shared" si="4"/>
        <v>1508521</v>
      </c>
      <c r="F117" s="54">
        <f t="shared" si="5"/>
        <v>19098.262500000001</v>
      </c>
    </row>
    <row r="118" spans="1:6">
      <c r="A118" s="52">
        <v>46447</v>
      </c>
      <c r="B118" s="53">
        <v>115</v>
      </c>
      <c r="C118" s="53">
        <v>19340</v>
      </c>
      <c r="D118" s="53">
        <f t="shared" si="3"/>
        <v>2224100</v>
      </c>
      <c r="E118" s="53">
        <f t="shared" si="4"/>
        <v>1489181</v>
      </c>
      <c r="F118" s="54">
        <f t="shared" si="5"/>
        <v>18856.512500000001</v>
      </c>
    </row>
    <row r="119" spans="1:6">
      <c r="A119" s="52">
        <v>46478</v>
      </c>
      <c r="B119" s="53">
        <v>116</v>
      </c>
      <c r="C119" s="53">
        <v>19340</v>
      </c>
      <c r="D119" s="53">
        <f t="shared" si="3"/>
        <v>2243440</v>
      </c>
      <c r="E119" s="53">
        <f t="shared" si="4"/>
        <v>1469841</v>
      </c>
      <c r="F119" s="54">
        <f t="shared" si="5"/>
        <v>18614.762500000001</v>
      </c>
    </row>
    <row r="120" spans="1:6">
      <c r="A120" s="52">
        <v>46508</v>
      </c>
      <c r="B120" s="53">
        <v>117</v>
      </c>
      <c r="C120" s="53">
        <v>19340</v>
      </c>
      <c r="D120" s="53">
        <f t="shared" si="3"/>
        <v>2262780</v>
      </c>
      <c r="E120" s="53">
        <f t="shared" si="4"/>
        <v>1450501</v>
      </c>
      <c r="F120" s="54">
        <f t="shared" si="5"/>
        <v>18373.012500000001</v>
      </c>
    </row>
    <row r="121" spans="1:6">
      <c r="A121" s="52">
        <v>46539</v>
      </c>
      <c r="B121" s="53">
        <v>118</v>
      </c>
      <c r="C121" s="53">
        <v>19340</v>
      </c>
      <c r="D121" s="53">
        <f t="shared" si="3"/>
        <v>2282120</v>
      </c>
      <c r="E121" s="53">
        <f t="shared" si="4"/>
        <v>1431161</v>
      </c>
      <c r="F121" s="54">
        <f t="shared" si="5"/>
        <v>18131.262500000001</v>
      </c>
    </row>
    <row r="122" spans="1:6">
      <c r="A122" s="52">
        <v>46569</v>
      </c>
      <c r="B122" s="53">
        <v>119</v>
      </c>
      <c r="C122" s="53">
        <v>19340</v>
      </c>
      <c r="D122" s="53">
        <f t="shared" si="3"/>
        <v>2301460</v>
      </c>
      <c r="E122" s="53">
        <f t="shared" si="4"/>
        <v>1411821</v>
      </c>
      <c r="F122" s="54">
        <f t="shared" si="5"/>
        <v>17889.512500000001</v>
      </c>
    </row>
    <row r="123" spans="1:6">
      <c r="A123" s="52">
        <v>46600</v>
      </c>
      <c r="B123" s="53">
        <v>120</v>
      </c>
      <c r="C123" s="53">
        <v>19340</v>
      </c>
      <c r="D123" s="53">
        <f t="shared" si="3"/>
        <v>2320800</v>
      </c>
      <c r="E123" s="53">
        <f t="shared" si="4"/>
        <v>1392481</v>
      </c>
      <c r="F123" s="54">
        <f t="shared" si="5"/>
        <v>17647.762500000001</v>
      </c>
    </row>
    <row r="124" spans="1:6">
      <c r="A124" s="52">
        <v>46631</v>
      </c>
      <c r="B124" s="53">
        <v>121</v>
      </c>
      <c r="C124" s="53">
        <v>19340</v>
      </c>
      <c r="D124" s="53">
        <f t="shared" si="3"/>
        <v>2340140</v>
      </c>
      <c r="E124" s="53">
        <f t="shared" si="4"/>
        <v>1373141</v>
      </c>
      <c r="F124" s="54">
        <f t="shared" si="5"/>
        <v>17406.012500000001</v>
      </c>
    </row>
    <row r="125" spans="1:6">
      <c r="A125" s="52">
        <v>46661</v>
      </c>
      <c r="B125" s="53">
        <v>122</v>
      </c>
      <c r="C125" s="53">
        <v>19340</v>
      </c>
      <c r="D125" s="53">
        <f t="shared" si="3"/>
        <v>2359480</v>
      </c>
      <c r="E125" s="53">
        <f t="shared" si="4"/>
        <v>1353801</v>
      </c>
      <c r="F125" s="54">
        <f t="shared" si="5"/>
        <v>17164.262500000001</v>
      </c>
    </row>
    <row r="126" spans="1:6">
      <c r="A126" s="52">
        <v>46692</v>
      </c>
      <c r="B126" s="53">
        <v>123</v>
      </c>
      <c r="C126" s="53">
        <v>19340</v>
      </c>
      <c r="D126" s="53">
        <f t="shared" si="3"/>
        <v>2378820</v>
      </c>
      <c r="E126" s="53">
        <f t="shared" si="4"/>
        <v>1334461</v>
      </c>
      <c r="F126" s="54">
        <f t="shared" si="5"/>
        <v>16922.512500000001</v>
      </c>
    </row>
    <row r="127" spans="1:6">
      <c r="A127" s="52">
        <v>46722</v>
      </c>
      <c r="B127" s="53">
        <v>124</v>
      </c>
      <c r="C127" s="53">
        <v>19340</v>
      </c>
      <c r="D127" s="53">
        <f t="shared" si="3"/>
        <v>2398160</v>
      </c>
      <c r="E127" s="53">
        <f t="shared" si="4"/>
        <v>1315121</v>
      </c>
      <c r="F127" s="54">
        <f t="shared" si="5"/>
        <v>16680.762500000001</v>
      </c>
    </row>
    <row r="128" spans="1:6">
      <c r="A128" s="52">
        <v>46753</v>
      </c>
      <c r="B128" s="53">
        <v>125</v>
      </c>
      <c r="C128" s="53">
        <v>19340</v>
      </c>
      <c r="D128" s="53">
        <f t="shared" si="3"/>
        <v>2417500</v>
      </c>
      <c r="E128" s="53">
        <f t="shared" si="4"/>
        <v>1295781</v>
      </c>
      <c r="F128" s="54">
        <f t="shared" si="5"/>
        <v>16439.012500000001</v>
      </c>
    </row>
    <row r="129" spans="1:7">
      <c r="A129" s="52">
        <v>46784</v>
      </c>
      <c r="B129" s="53">
        <v>126</v>
      </c>
      <c r="C129" s="53">
        <v>19340</v>
      </c>
      <c r="D129" s="53">
        <f t="shared" si="3"/>
        <v>2436840</v>
      </c>
      <c r="E129" s="53">
        <f t="shared" si="4"/>
        <v>1276441</v>
      </c>
      <c r="F129" s="54">
        <f t="shared" si="5"/>
        <v>16197.262499999999</v>
      </c>
    </row>
    <row r="130" spans="1:7">
      <c r="A130" s="52">
        <v>46813</v>
      </c>
      <c r="B130" s="53">
        <v>127</v>
      </c>
      <c r="C130" s="53">
        <v>19340</v>
      </c>
      <c r="D130" s="53">
        <f t="shared" si="3"/>
        <v>2456180</v>
      </c>
      <c r="E130" s="53">
        <f t="shared" si="4"/>
        <v>1257101</v>
      </c>
      <c r="F130" s="54">
        <f t="shared" si="5"/>
        <v>15955.512499999999</v>
      </c>
    </row>
    <row r="131" spans="1:7">
      <c r="A131" s="52">
        <v>46844</v>
      </c>
      <c r="B131" s="53">
        <v>128</v>
      </c>
      <c r="C131" s="53">
        <v>19340</v>
      </c>
      <c r="D131" s="53">
        <f t="shared" si="3"/>
        <v>2475520</v>
      </c>
      <c r="E131" s="53">
        <f t="shared" si="4"/>
        <v>1237761</v>
      </c>
      <c r="F131" s="54">
        <f t="shared" si="5"/>
        <v>15713.762499999999</v>
      </c>
    </row>
    <row r="132" spans="1:7">
      <c r="A132" s="52">
        <v>46874</v>
      </c>
      <c r="B132" s="53">
        <v>129</v>
      </c>
      <c r="C132" s="53">
        <v>19340</v>
      </c>
      <c r="D132" s="53">
        <f t="shared" si="3"/>
        <v>2494860</v>
      </c>
      <c r="E132" s="53">
        <f t="shared" si="4"/>
        <v>1218421</v>
      </c>
      <c r="F132" s="54">
        <f t="shared" si="5"/>
        <v>15472.012499999999</v>
      </c>
    </row>
    <row r="133" spans="1:7">
      <c r="A133" s="52">
        <v>46905</v>
      </c>
      <c r="B133" s="53">
        <v>130</v>
      </c>
      <c r="C133" s="53">
        <v>19340</v>
      </c>
      <c r="D133" s="53">
        <f t="shared" si="3"/>
        <v>2514200</v>
      </c>
      <c r="E133" s="53">
        <f t="shared" si="4"/>
        <v>1199081</v>
      </c>
      <c r="F133" s="54">
        <f t="shared" si="5"/>
        <v>15230.262499999999</v>
      </c>
    </row>
    <row r="134" spans="1:7">
      <c r="A134" s="52">
        <v>46935</v>
      </c>
      <c r="B134" s="53">
        <v>131</v>
      </c>
      <c r="C134" s="53">
        <v>19340</v>
      </c>
      <c r="D134" s="53">
        <f t="shared" ref="D134:D139" si="6">+D133+C134</f>
        <v>2533540</v>
      </c>
      <c r="E134" s="53">
        <f t="shared" ref="E134:E139" si="7">+E133-C134</f>
        <v>1179741</v>
      </c>
      <c r="F134" s="54">
        <f t="shared" ref="F134:F139" si="8">+E133*$F$2/12</f>
        <v>14988.512499999999</v>
      </c>
    </row>
    <row r="135" spans="1:7">
      <c r="A135" s="52">
        <v>46966</v>
      </c>
      <c r="B135" s="53">
        <v>132</v>
      </c>
      <c r="C135" s="53">
        <v>19340</v>
      </c>
      <c r="D135" s="53">
        <f t="shared" si="6"/>
        <v>2552880</v>
      </c>
      <c r="E135" s="53">
        <f t="shared" si="7"/>
        <v>1160401</v>
      </c>
      <c r="F135" s="54">
        <f t="shared" si="8"/>
        <v>14746.762499999999</v>
      </c>
    </row>
    <row r="136" spans="1:7">
      <c r="A136" s="52">
        <v>46997</v>
      </c>
      <c r="B136" s="53">
        <v>133</v>
      </c>
      <c r="C136" s="53">
        <v>19340</v>
      </c>
      <c r="D136" s="53">
        <f t="shared" si="6"/>
        <v>2572220</v>
      </c>
      <c r="E136" s="53">
        <f t="shared" si="7"/>
        <v>1141061</v>
      </c>
      <c r="F136" s="54">
        <f t="shared" si="8"/>
        <v>14505.012499999999</v>
      </c>
    </row>
    <row r="137" spans="1:7">
      <c r="A137" s="52">
        <v>47027</v>
      </c>
      <c r="B137" s="53">
        <v>134</v>
      </c>
      <c r="C137" s="53">
        <v>19340</v>
      </c>
      <c r="D137" s="53">
        <f t="shared" si="6"/>
        <v>2591560</v>
      </c>
      <c r="E137" s="53">
        <f t="shared" si="7"/>
        <v>1121721</v>
      </c>
      <c r="F137" s="54">
        <f t="shared" si="8"/>
        <v>14263.262499999999</v>
      </c>
    </row>
    <row r="138" spans="1:7">
      <c r="A138" s="52">
        <v>47058</v>
      </c>
      <c r="B138" s="53">
        <v>135</v>
      </c>
      <c r="C138" s="53">
        <v>19340</v>
      </c>
      <c r="D138" s="53">
        <f t="shared" si="6"/>
        <v>2610900</v>
      </c>
      <c r="E138" s="53">
        <f t="shared" si="7"/>
        <v>1102381</v>
      </c>
      <c r="F138" s="54">
        <f t="shared" si="8"/>
        <v>14021.512499999999</v>
      </c>
    </row>
    <row r="139" spans="1:7">
      <c r="A139" s="52">
        <v>47088</v>
      </c>
      <c r="B139" s="53">
        <v>136</v>
      </c>
      <c r="C139" s="53">
        <v>19340</v>
      </c>
      <c r="D139" s="53">
        <f t="shared" si="6"/>
        <v>2630240</v>
      </c>
      <c r="E139" s="53">
        <f t="shared" si="7"/>
        <v>1083041</v>
      </c>
      <c r="F139" s="54">
        <f t="shared" si="8"/>
        <v>13779.762499999999</v>
      </c>
    </row>
    <row r="140" spans="1:7">
      <c r="A140" s="52">
        <v>47119</v>
      </c>
      <c r="B140" s="53">
        <v>137</v>
      </c>
      <c r="C140" s="53">
        <v>19340</v>
      </c>
      <c r="D140" s="53">
        <f t="shared" ref="D140:D163" si="9">+D139+C140</f>
        <v>2649580</v>
      </c>
      <c r="E140" s="53">
        <f>+E139-C140</f>
        <v>1063701</v>
      </c>
      <c r="F140" s="54">
        <f t="shared" ref="F140" si="10">+E139*$F$2/12</f>
        <v>13538.012499999999</v>
      </c>
      <c r="G140" s="11"/>
    </row>
    <row r="141" spans="1:7">
      <c r="A141" s="52">
        <v>47150</v>
      </c>
      <c r="B141" s="53">
        <v>138</v>
      </c>
      <c r="C141" s="53">
        <v>19340</v>
      </c>
      <c r="D141" s="53">
        <f t="shared" si="9"/>
        <v>2668920</v>
      </c>
      <c r="E141" s="53">
        <f t="shared" ref="E141:E163" si="11">+E140-C141</f>
        <v>1044361</v>
      </c>
      <c r="F141" s="54">
        <f>+E139*$F$2/12</f>
        <v>13538.012499999999</v>
      </c>
    </row>
    <row r="142" spans="1:7">
      <c r="A142" s="52">
        <v>47178</v>
      </c>
      <c r="B142" s="53">
        <v>139</v>
      </c>
      <c r="C142" s="53">
        <v>19340</v>
      </c>
      <c r="D142" s="53">
        <f t="shared" si="9"/>
        <v>2688260</v>
      </c>
      <c r="E142" s="53">
        <f t="shared" si="11"/>
        <v>1025021</v>
      </c>
      <c r="F142" s="54">
        <f t="shared" ref="F142:F195" si="12">+E141*$F$2/12</f>
        <v>13054.512499999999</v>
      </c>
    </row>
    <row r="143" spans="1:7">
      <c r="A143" s="52">
        <v>47209</v>
      </c>
      <c r="B143" s="53">
        <v>140</v>
      </c>
      <c r="C143" s="53">
        <v>19340</v>
      </c>
      <c r="D143" s="53">
        <f t="shared" si="9"/>
        <v>2707600</v>
      </c>
      <c r="E143" s="53">
        <f t="shared" si="11"/>
        <v>1005681</v>
      </c>
      <c r="F143" s="54">
        <f t="shared" si="12"/>
        <v>12812.762499999999</v>
      </c>
    </row>
    <row r="144" spans="1:7">
      <c r="A144" s="52">
        <v>47239</v>
      </c>
      <c r="B144" s="53">
        <v>141</v>
      </c>
      <c r="C144" s="53">
        <v>19340</v>
      </c>
      <c r="D144" s="53">
        <f t="shared" si="9"/>
        <v>2726940</v>
      </c>
      <c r="E144" s="53">
        <f t="shared" si="11"/>
        <v>986341</v>
      </c>
      <c r="F144" s="54">
        <f t="shared" si="12"/>
        <v>12571.012499999999</v>
      </c>
    </row>
    <row r="145" spans="1:6">
      <c r="A145" s="52">
        <v>47270</v>
      </c>
      <c r="B145" s="53">
        <v>142</v>
      </c>
      <c r="C145" s="53">
        <v>19340</v>
      </c>
      <c r="D145" s="53">
        <f t="shared" si="9"/>
        <v>2746280</v>
      </c>
      <c r="E145" s="53">
        <f t="shared" si="11"/>
        <v>967001</v>
      </c>
      <c r="F145" s="54">
        <f t="shared" si="12"/>
        <v>12329.262499999999</v>
      </c>
    </row>
    <row r="146" spans="1:6">
      <c r="A146" s="52">
        <v>47300</v>
      </c>
      <c r="B146" s="53">
        <v>143</v>
      </c>
      <c r="C146" s="53">
        <v>19340</v>
      </c>
      <c r="D146" s="53">
        <f t="shared" si="9"/>
        <v>2765620</v>
      </c>
      <c r="E146" s="53">
        <f t="shared" si="11"/>
        <v>947661</v>
      </c>
      <c r="F146" s="54">
        <f t="shared" si="12"/>
        <v>12087.512499999999</v>
      </c>
    </row>
    <row r="147" spans="1:6">
      <c r="A147" s="52">
        <v>47331</v>
      </c>
      <c r="B147" s="53">
        <v>144</v>
      </c>
      <c r="C147" s="53">
        <v>19340</v>
      </c>
      <c r="D147" s="53">
        <f t="shared" si="9"/>
        <v>2784960</v>
      </c>
      <c r="E147" s="53">
        <f t="shared" si="11"/>
        <v>928321</v>
      </c>
      <c r="F147" s="54">
        <f t="shared" si="12"/>
        <v>11845.762499999999</v>
      </c>
    </row>
    <row r="148" spans="1:6">
      <c r="A148" s="52">
        <v>47362</v>
      </c>
      <c r="B148" s="53">
        <v>145</v>
      </c>
      <c r="C148" s="53">
        <v>19340</v>
      </c>
      <c r="D148" s="53">
        <f t="shared" si="9"/>
        <v>2804300</v>
      </c>
      <c r="E148" s="53">
        <f t="shared" si="11"/>
        <v>908981</v>
      </c>
      <c r="F148" s="54">
        <f t="shared" si="12"/>
        <v>11604.012499999999</v>
      </c>
    </row>
    <row r="149" spans="1:6">
      <c r="A149" s="52">
        <v>47392</v>
      </c>
      <c r="B149" s="53">
        <v>146</v>
      </c>
      <c r="C149" s="53">
        <v>19340</v>
      </c>
      <c r="D149" s="53">
        <f t="shared" si="9"/>
        <v>2823640</v>
      </c>
      <c r="E149" s="53">
        <f t="shared" si="11"/>
        <v>889641</v>
      </c>
      <c r="F149" s="54">
        <f t="shared" si="12"/>
        <v>11362.262499999999</v>
      </c>
    </row>
    <row r="150" spans="1:6">
      <c r="A150" s="52">
        <v>47423</v>
      </c>
      <c r="B150" s="53">
        <v>147</v>
      </c>
      <c r="C150" s="53">
        <v>19340</v>
      </c>
      <c r="D150" s="53">
        <f t="shared" si="9"/>
        <v>2842980</v>
      </c>
      <c r="E150" s="53">
        <f t="shared" si="11"/>
        <v>870301</v>
      </c>
      <c r="F150" s="54">
        <f t="shared" si="12"/>
        <v>11120.512499999999</v>
      </c>
    </row>
    <row r="151" spans="1:6">
      <c r="A151" s="52">
        <v>47453</v>
      </c>
      <c r="B151" s="53">
        <v>148</v>
      </c>
      <c r="C151" s="53">
        <v>19340</v>
      </c>
      <c r="D151" s="53">
        <f t="shared" si="9"/>
        <v>2862320</v>
      </c>
      <c r="E151" s="53">
        <f t="shared" si="11"/>
        <v>850961</v>
      </c>
      <c r="F151" s="54">
        <f t="shared" si="12"/>
        <v>10878.762499999999</v>
      </c>
    </row>
    <row r="152" spans="1:6">
      <c r="A152" s="52">
        <v>47484</v>
      </c>
      <c r="B152" s="53">
        <v>149</v>
      </c>
      <c r="C152" s="53">
        <v>19340</v>
      </c>
      <c r="D152" s="53">
        <f t="shared" si="9"/>
        <v>2881660</v>
      </c>
      <c r="E152" s="53">
        <f t="shared" si="11"/>
        <v>831621</v>
      </c>
      <c r="F152" s="54">
        <f t="shared" si="12"/>
        <v>10637.012499999999</v>
      </c>
    </row>
    <row r="153" spans="1:6">
      <c r="A153" s="52">
        <v>47515</v>
      </c>
      <c r="B153" s="53">
        <v>150</v>
      </c>
      <c r="C153" s="53">
        <v>19340</v>
      </c>
      <c r="D153" s="53">
        <f t="shared" si="9"/>
        <v>2901000</v>
      </c>
      <c r="E153" s="53">
        <f t="shared" si="11"/>
        <v>812281</v>
      </c>
      <c r="F153" s="54">
        <f t="shared" si="12"/>
        <v>10395.262499999999</v>
      </c>
    </row>
    <row r="154" spans="1:6">
      <c r="A154" s="52">
        <v>47543</v>
      </c>
      <c r="B154" s="53">
        <v>151</v>
      </c>
      <c r="C154" s="53">
        <v>19340</v>
      </c>
      <c r="D154" s="53">
        <f t="shared" si="9"/>
        <v>2920340</v>
      </c>
      <c r="E154" s="53">
        <f t="shared" si="11"/>
        <v>792941</v>
      </c>
      <c r="F154" s="54">
        <f t="shared" si="12"/>
        <v>10153.512499999999</v>
      </c>
    </row>
    <row r="155" spans="1:6">
      <c r="A155" s="52">
        <v>47574</v>
      </c>
      <c r="B155" s="53">
        <v>152</v>
      </c>
      <c r="C155" s="53">
        <v>19340</v>
      </c>
      <c r="D155" s="53">
        <f t="shared" si="9"/>
        <v>2939680</v>
      </c>
      <c r="E155" s="53">
        <f t="shared" si="11"/>
        <v>773601</v>
      </c>
      <c r="F155" s="54">
        <f t="shared" si="12"/>
        <v>9911.7624999999989</v>
      </c>
    </row>
    <row r="156" spans="1:6">
      <c r="A156" s="52">
        <v>47604</v>
      </c>
      <c r="B156" s="53">
        <v>153</v>
      </c>
      <c r="C156" s="53">
        <v>19340</v>
      </c>
      <c r="D156" s="53">
        <f t="shared" si="9"/>
        <v>2959020</v>
      </c>
      <c r="E156" s="53">
        <f t="shared" si="11"/>
        <v>754261</v>
      </c>
      <c r="F156" s="54">
        <f t="shared" si="12"/>
        <v>9670.0124999999989</v>
      </c>
    </row>
    <row r="157" spans="1:6">
      <c r="A157" s="52">
        <v>47635</v>
      </c>
      <c r="B157" s="53">
        <v>154</v>
      </c>
      <c r="C157" s="53">
        <v>19340</v>
      </c>
      <c r="D157" s="53">
        <f t="shared" si="9"/>
        <v>2978360</v>
      </c>
      <c r="E157" s="53">
        <f t="shared" si="11"/>
        <v>734921</v>
      </c>
      <c r="F157" s="54">
        <f t="shared" si="12"/>
        <v>9428.2624999999989</v>
      </c>
    </row>
    <row r="158" spans="1:6">
      <c r="A158" s="52">
        <v>47665</v>
      </c>
      <c r="B158" s="53">
        <v>155</v>
      </c>
      <c r="C158" s="53">
        <v>19340</v>
      </c>
      <c r="D158" s="53">
        <f t="shared" si="9"/>
        <v>2997700</v>
      </c>
      <c r="E158" s="53">
        <f t="shared" si="11"/>
        <v>715581</v>
      </c>
      <c r="F158" s="54">
        <f t="shared" si="12"/>
        <v>9186.5124999999989</v>
      </c>
    </row>
    <row r="159" spans="1:6">
      <c r="A159" s="52">
        <v>47696</v>
      </c>
      <c r="B159" s="53">
        <v>156</v>
      </c>
      <c r="C159" s="53">
        <v>19340</v>
      </c>
      <c r="D159" s="53">
        <f t="shared" si="9"/>
        <v>3017040</v>
      </c>
      <c r="E159" s="53">
        <f t="shared" si="11"/>
        <v>696241</v>
      </c>
      <c r="F159" s="54">
        <f t="shared" si="12"/>
        <v>8944.7624999999989</v>
      </c>
    </row>
    <row r="160" spans="1:6">
      <c r="A160" s="52">
        <v>47727</v>
      </c>
      <c r="B160" s="53">
        <v>157</v>
      </c>
      <c r="C160" s="53">
        <v>19340</v>
      </c>
      <c r="D160" s="53">
        <f t="shared" si="9"/>
        <v>3036380</v>
      </c>
      <c r="E160" s="53">
        <f t="shared" si="11"/>
        <v>676901</v>
      </c>
      <c r="F160" s="54">
        <f t="shared" si="12"/>
        <v>8703.0124999999989</v>
      </c>
    </row>
    <row r="161" spans="1:6">
      <c r="A161" s="52">
        <v>47757</v>
      </c>
      <c r="B161" s="53">
        <v>158</v>
      </c>
      <c r="C161" s="53">
        <v>19340</v>
      </c>
      <c r="D161" s="53">
        <f t="shared" si="9"/>
        <v>3055720</v>
      </c>
      <c r="E161" s="53">
        <f t="shared" si="11"/>
        <v>657561</v>
      </c>
      <c r="F161" s="54">
        <f t="shared" si="12"/>
        <v>8461.2624999999989</v>
      </c>
    </row>
    <row r="162" spans="1:6">
      <c r="A162" s="52">
        <v>47788</v>
      </c>
      <c r="B162" s="53">
        <v>159</v>
      </c>
      <c r="C162" s="53">
        <v>19340</v>
      </c>
      <c r="D162" s="53">
        <f t="shared" si="9"/>
        <v>3075060</v>
      </c>
      <c r="E162" s="53">
        <f t="shared" si="11"/>
        <v>638221</v>
      </c>
      <c r="F162" s="54">
        <f t="shared" si="12"/>
        <v>8219.5124999999989</v>
      </c>
    </row>
    <row r="163" spans="1:6">
      <c r="A163" s="52">
        <v>47818</v>
      </c>
      <c r="B163" s="55">
        <v>160</v>
      </c>
      <c r="C163" s="53">
        <v>19340</v>
      </c>
      <c r="D163" s="55">
        <f t="shared" si="9"/>
        <v>3094400</v>
      </c>
      <c r="E163" s="55">
        <f t="shared" si="11"/>
        <v>618881</v>
      </c>
      <c r="F163" s="56">
        <f t="shared" si="12"/>
        <v>7977.7624999999998</v>
      </c>
    </row>
    <row r="164" spans="1:6">
      <c r="A164" s="52">
        <v>47849</v>
      </c>
      <c r="B164" s="53">
        <v>161</v>
      </c>
      <c r="C164" s="53">
        <v>19340</v>
      </c>
      <c r="D164" s="53">
        <f t="shared" ref="D164:D195" si="13">+D163+C164</f>
        <v>3113740</v>
      </c>
      <c r="E164" s="53">
        <f t="shared" ref="E164:E195" si="14">+E163-C164</f>
        <v>599541</v>
      </c>
      <c r="F164" s="54">
        <f t="shared" si="12"/>
        <v>7736.0124999999998</v>
      </c>
    </row>
    <row r="165" spans="1:6">
      <c r="A165" s="52">
        <v>47880</v>
      </c>
      <c r="B165" s="55">
        <v>162</v>
      </c>
      <c r="C165" s="53">
        <v>19340</v>
      </c>
      <c r="D165" s="55">
        <f t="shared" si="13"/>
        <v>3133080</v>
      </c>
      <c r="E165" s="55">
        <f t="shared" si="14"/>
        <v>580201</v>
      </c>
      <c r="F165" s="56">
        <f t="shared" si="12"/>
        <v>7494.2624999999998</v>
      </c>
    </row>
    <row r="166" spans="1:6">
      <c r="A166" s="52">
        <v>47908</v>
      </c>
      <c r="B166" s="53">
        <v>163</v>
      </c>
      <c r="C166" s="53">
        <v>19340</v>
      </c>
      <c r="D166" s="53">
        <f t="shared" si="13"/>
        <v>3152420</v>
      </c>
      <c r="E166" s="53">
        <f t="shared" si="14"/>
        <v>560861</v>
      </c>
      <c r="F166" s="54">
        <f t="shared" si="12"/>
        <v>7252.5124999999998</v>
      </c>
    </row>
    <row r="167" spans="1:6">
      <c r="A167" s="52">
        <v>47939</v>
      </c>
      <c r="B167" s="55">
        <v>164</v>
      </c>
      <c r="C167" s="53">
        <v>19340</v>
      </c>
      <c r="D167" s="55">
        <f t="shared" si="13"/>
        <v>3171760</v>
      </c>
      <c r="E167" s="55">
        <f t="shared" si="14"/>
        <v>541521</v>
      </c>
      <c r="F167" s="56">
        <f t="shared" si="12"/>
        <v>7010.7624999999998</v>
      </c>
    </row>
    <row r="168" spans="1:6">
      <c r="A168" s="52">
        <v>47969</v>
      </c>
      <c r="B168" s="53">
        <v>165</v>
      </c>
      <c r="C168" s="53">
        <v>19340</v>
      </c>
      <c r="D168" s="53">
        <f t="shared" si="13"/>
        <v>3191100</v>
      </c>
      <c r="E168" s="53">
        <f t="shared" si="14"/>
        <v>522181</v>
      </c>
      <c r="F168" s="54">
        <f t="shared" si="12"/>
        <v>6769.0124999999998</v>
      </c>
    </row>
    <row r="169" spans="1:6">
      <c r="A169" s="52">
        <v>48000</v>
      </c>
      <c r="B169" s="55">
        <v>166</v>
      </c>
      <c r="C169" s="53">
        <v>19340</v>
      </c>
      <c r="D169" s="55">
        <f t="shared" si="13"/>
        <v>3210440</v>
      </c>
      <c r="E169" s="55">
        <f t="shared" si="14"/>
        <v>502841</v>
      </c>
      <c r="F169" s="56">
        <f t="shared" si="12"/>
        <v>6527.2624999999998</v>
      </c>
    </row>
    <row r="170" spans="1:6">
      <c r="A170" s="52">
        <v>48030</v>
      </c>
      <c r="B170" s="53">
        <v>167</v>
      </c>
      <c r="C170" s="53">
        <v>19340</v>
      </c>
      <c r="D170" s="53">
        <f t="shared" si="13"/>
        <v>3229780</v>
      </c>
      <c r="E170" s="53">
        <f t="shared" si="14"/>
        <v>483501</v>
      </c>
      <c r="F170" s="54">
        <f t="shared" si="12"/>
        <v>6285.5124999999998</v>
      </c>
    </row>
    <row r="171" spans="1:6">
      <c r="A171" s="52">
        <v>48061</v>
      </c>
      <c r="B171" s="55">
        <v>168</v>
      </c>
      <c r="C171" s="53">
        <v>19340</v>
      </c>
      <c r="D171" s="55">
        <f t="shared" si="13"/>
        <v>3249120</v>
      </c>
      <c r="E171" s="55">
        <f t="shared" si="14"/>
        <v>464161</v>
      </c>
      <c r="F171" s="56">
        <f t="shared" si="12"/>
        <v>6043.7624999999998</v>
      </c>
    </row>
    <row r="172" spans="1:6">
      <c r="A172" s="52">
        <v>48092</v>
      </c>
      <c r="B172" s="53">
        <v>169</v>
      </c>
      <c r="C172" s="53">
        <v>19340</v>
      </c>
      <c r="D172" s="53">
        <f t="shared" si="13"/>
        <v>3268460</v>
      </c>
      <c r="E172" s="53">
        <f t="shared" si="14"/>
        <v>444821</v>
      </c>
      <c r="F172" s="54">
        <f t="shared" si="12"/>
        <v>5802.0124999999998</v>
      </c>
    </row>
    <row r="173" spans="1:6">
      <c r="A173" s="52">
        <v>48122</v>
      </c>
      <c r="B173" s="55">
        <v>170</v>
      </c>
      <c r="C173" s="53">
        <v>19340</v>
      </c>
      <c r="D173" s="55">
        <f t="shared" si="13"/>
        <v>3287800</v>
      </c>
      <c r="E173" s="55">
        <f t="shared" si="14"/>
        <v>425481</v>
      </c>
      <c r="F173" s="56">
        <f t="shared" si="12"/>
        <v>5560.2624999999998</v>
      </c>
    </row>
    <row r="174" spans="1:6">
      <c r="A174" s="52">
        <v>48153</v>
      </c>
      <c r="B174" s="53">
        <v>171</v>
      </c>
      <c r="C174" s="53">
        <v>19340</v>
      </c>
      <c r="D174" s="53">
        <f t="shared" si="13"/>
        <v>3307140</v>
      </c>
      <c r="E174" s="53">
        <f t="shared" si="14"/>
        <v>406141</v>
      </c>
      <c r="F174" s="54">
        <f t="shared" si="12"/>
        <v>5318.5124999999998</v>
      </c>
    </row>
    <row r="175" spans="1:6">
      <c r="A175" s="52">
        <v>48183</v>
      </c>
      <c r="B175" s="55">
        <v>172</v>
      </c>
      <c r="C175" s="53">
        <v>19340</v>
      </c>
      <c r="D175" s="55">
        <f t="shared" si="13"/>
        <v>3326480</v>
      </c>
      <c r="E175" s="55">
        <f t="shared" si="14"/>
        <v>386801</v>
      </c>
      <c r="F175" s="56">
        <f t="shared" si="12"/>
        <v>5076.7624999999998</v>
      </c>
    </row>
    <row r="176" spans="1:6">
      <c r="A176" s="52">
        <v>48214</v>
      </c>
      <c r="B176" s="53">
        <v>173</v>
      </c>
      <c r="C176" s="53">
        <v>19340</v>
      </c>
      <c r="D176" s="53">
        <f t="shared" si="13"/>
        <v>3345820</v>
      </c>
      <c r="E176" s="53">
        <f t="shared" si="14"/>
        <v>367461</v>
      </c>
      <c r="F176" s="54">
        <f t="shared" si="12"/>
        <v>4835.0124999999998</v>
      </c>
    </row>
    <row r="177" spans="1:6">
      <c r="A177" s="52">
        <v>48245</v>
      </c>
      <c r="B177" s="55">
        <v>174</v>
      </c>
      <c r="C177" s="53">
        <v>19340</v>
      </c>
      <c r="D177" s="55">
        <f t="shared" si="13"/>
        <v>3365160</v>
      </c>
      <c r="E177" s="55">
        <f t="shared" si="14"/>
        <v>348121</v>
      </c>
      <c r="F177" s="56">
        <f t="shared" si="12"/>
        <v>4593.2624999999998</v>
      </c>
    </row>
    <row r="178" spans="1:6">
      <c r="A178" s="52">
        <v>48274</v>
      </c>
      <c r="B178" s="53">
        <v>175</v>
      </c>
      <c r="C178" s="53">
        <v>19340</v>
      </c>
      <c r="D178" s="53">
        <f t="shared" si="13"/>
        <v>3384500</v>
      </c>
      <c r="E178" s="53">
        <f t="shared" si="14"/>
        <v>328781</v>
      </c>
      <c r="F178" s="54">
        <f t="shared" si="12"/>
        <v>4351.5124999999998</v>
      </c>
    </row>
    <row r="179" spans="1:6">
      <c r="A179" s="52">
        <v>48305</v>
      </c>
      <c r="B179" s="55">
        <v>176</v>
      </c>
      <c r="C179" s="53">
        <v>19340</v>
      </c>
      <c r="D179" s="55">
        <f t="shared" si="13"/>
        <v>3403840</v>
      </c>
      <c r="E179" s="55">
        <f t="shared" si="14"/>
        <v>309441</v>
      </c>
      <c r="F179" s="56">
        <f t="shared" si="12"/>
        <v>4109.7624999999998</v>
      </c>
    </row>
    <row r="180" spans="1:6">
      <c r="A180" s="52">
        <v>48335</v>
      </c>
      <c r="B180" s="53">
        <v>177</v>
      </c>
      <c r="C180" s="53">
        <v>19340</v>
      </c>
      <c r="D180" s="53">
        <f t="shared" si="13"/>
        <v>3423180</v>
      </c>
      <c r="E180" s="53">
        <f t="shared" si="14"/>
        <v>290101</v>
      </c>
      <c r="F180" s="54">
        <f t="shared" si="12"/>
        <v>3868.0125000000003</v>
      </c>
    </row>
    <row r="181" spans="1:6">
      <c r="A181" s="52">
        <v>48366</v>
      </c>
      <c r="B181" s="55">
        <v>178</v>
      </c>
      <c r="C181" s="53">
        <v>19340</v>
      </c>
      <c r="D181" s="55">
        <f t="shared" si="13"/>
        <v>3442520</v>
      </c>
      <c r="E181" s="55">
        <f t="shared" si="14"/>
        <v>270761</v>
      </c>
      <c r="F181" s="56">
        <f t="shared" si="12"/>
        <v>3626.2625000000003</v>
      </c>
    </row>
    <row r="182" spans="1:6">
      <c r="A182" s="52">
        <v>48396</v>
      </c>
      <c r="B182" s="53">
        <v>179</v>
      </c>
      <c r="C182" s="53">
        <v>19340</v>
      </c>
      <c r="D182" s="53">
        <f t="shared" si="13"/>
        <v>3461860</v>
      </c>
      <c r="E182" s="53">
        <f t="shared" si="14"/>
        <v>251421</v>
      </c>
      <c r="F182" s="54">
        <f t="shared" si="12"/>
        <v>3384.5125000000003</v>
      </c>
    </row>
    <row r="183" spans="1:6">
      <c r="A183" s="52">
        <v>48427</v>
      </c>
      <c r="B183" s="55">
        <v>180</v>
      </c>
      <c r="C183" s="53">
        <v>19340</v>
      </c>
      <c r="D183" s="55">
        <f t="shared" si="13"/>
        <v>3481200</v>
      </c>
      <c r="E183" s="55">
        <f t="shared" si="14"/>
        <v>232081</v>
      </c>
      <c r="F183" s="56">
        <f t="shared" si="12"/>
        <v>3142.7625000000003</v>
      </c>
    </row>
    <row r="184" spans="1:6">
      <c r="A184" s="52">
        <v>48458</v>
      </c>
      <c r="B184" s="53">
        <v>181</v>
      </c>
      <c r="C184" s="53">
        <v>19340</v>
      </c>
      <c r="D184" s="53">
        <f t="shared" si="13"/>
        <v>3500540</v>
      </c>
      <c r="E184" s="53">
        <f t="shared" si="14"/>
        <v>212741</v>
      </c>
      <c r="F184" s="54">
        <f t="shared" si="12"/>
        <v>2901.0125000000003</v>
      </c>
    </row>
    <row r="185" spans="1:6">
      <c r="A185" s="52">
        <v>48488</v>
      </c>
      <c r="B185" s="55">
        <v>182</v>
      </c>
      <c r="C185" s="53">
        <v>19340</v>
      </c>
      <c r="D185" s="55">
        <f t="shared" si="13"/>
        <v>3519880</v>
      </c>
      <c r="E185" s="55">
        <f t="shared" si="14"/>
        <v>193401</v>
      </c>
      <c r="F185" s="56">
        <f t="shared" si="12"/>
        <v>2659.2624999999998</v>
      </c>
    </row>
    <row r="186" spans="1:6">
      <c r="A186" s="52">
        <v>48519</v>
      </c>
      <c r="B186" s="53">
        <v>183</v>
      </c>
      <c r="C186" s="53">
        <v>19340</v>
      </c>
      <c r="D186" s="53">
        <f t="shared" si="13"/>
        <v>3539220</v>
      </c>
      <c r="E186" s="53">
        <f t="shared" si="14"/>
        <v>174061</v>
      </c>
      <c r="F186" s="54">
        <f t="shared" si="12"/>
        <v>2417.5124999999998</v>
      </c>
    </row>
    <row r="187" spans="1:6">
      <c r="A187" s="52">
        <v>48549</v>
      </c>
      <c r="B187" s="55">
        <v>184</v>
      </c>
      <c r="C187" s="53">
        <v>19340</v>
      </c>
      <c r="D187" s="55">
        <f t="shared" si="13"/>
        <v>3558560</v>
      </c>
      <c r="E187" s="55">
        <f t="shared" si="14"/>
        <v>154721</v>
      </c>
      <c r="F187" s="56">
        <f t="shared" si="12"/>
        <v>2175.7624999999998</v>
      </c>
    </row>
    <row r="188" spans="1:6">
      <c r="A188" s="52">
        <v>48580</v>
      </c>
      <c r="B188" s="53">
        <v>185</v>
      </c>
      <c r="C188" s="53">
        <v>19340</v>
      </c>
      <c r="D188" s="53">
        <f t="shared" si="13"/>
        <v>3577900</v>
      </c>
      <c r="E188" s="53">
        <f t="shared" si="14"/>
        <v>135381</v>
      </c>
      <c r="F188" s="54">
        <f t="shared" si="12"/>
        <v>1934.0124999999998</v>
      </c>
    </row>
    <row r="189" spans="1:6">
      <c r="A189" s="52">
        <v>48611</v>
      </c>
      <c r="B189" s="55">
        <v>186</v>
      </c>
      <c r="C189" s="53">
        <v>19340</v>
      </c>
      <c r="D189" s="55">
        <f t="shared" si="13"/>
        <v>3597240</v>
      </c>
      <c r="E189" s="55">
        <f t="shared" si="14"/>
        <v>116041</v>
      </c>
      <c r="F189" s="56">
        <f t="shared" si="12"/>
        <v>1692.2624999999998</v>
      </c>
    </row>
    <row r="190" spans="1:6">
      <c r="A190" s="52">
        <v>48639</v>
      </c>
      <c r="B190" s="53">
        <v>187</v>
      </c>
      <c r="C190" s="53">
        <v>19340</v>
      </c>
      <c r="D190" s="53">
        <f t="shared" si="13"/>
        <v>3616580</v>
      </c>
      <c r="E190" s="53">
        <f t="shared" si="14"/>
        <v>96701</v>
      </c>
      <c r="F190" s="54">
        <f t="shared" si="12"/>
        <v>1450.5124999999998</v>
      </c>
    </row>
    <row r="191" spans="1:6">
      <c r="A191" s="52">
        <v>48670</v>
      </c>
      <c r="B191" s="55">
        <v>188</v>
      </c>
      <c r="C191" s="53">
        <v>19340</v>
      </c>
      <c r="D191" s="55">
        <f t="shared" si="13"/>
        <v>3635920</v>
      </c>
      <c r="E191" s="55">
        <f t="shared" si="14"/>
        <v>77361</v>
      </c>
      <c r="F191" s="56">
        <f t="shared" si="12"/>
        <v>1208.7625</v>
      </c>
    </row>
    <row r="192" spans="1:6">
      <c r="A192" s="52">
        <v>48700</v>
      </c>
      <c r="B192" s="53">
        <v>189</v>
      </c>
      <c r="C192" s="53">
        <v>19340</v>
      </c>
      <c r="D192" s="53">
        <f t="shared" si="13"/>
        <v>3655260</v>
      </c>
      <c r="E192" s="53">
        <f t="shared" si="14"/>
        <v>58021</v>
      </c>
      <c r="F192" s="54">
        <f t="shared" si="12"/>
        <v>967.01249999999993</v>
      </c>
    </row>
    <row r="193" spans="1:8">
      <c r="A193" s="52">
        <v>48731</v>
      </c>
      <c r="B193" s="55">
        <v>190</v>
      </c>
      <c r="C193" s="53">
        <v>19340</v>
      </c>
      <c r="D193" s="55">
        <f t="shared" si="13"/>
        <v>3674600</v>
      </c>
      <c r="E193" s="55">
        <f t="shared" si="14"/>
        <v>38681</v>
      </c>
      <c r="F193" s="56">
        <f t="shared" si="12"/>
        <v>725.26249999999993</v>
      </c>
    </row>
    <row r="194" spans="1:8">
      <c r="A194" s="52">
        <v>48761</v>
      </c>
      <c r="B194" s="53">
        <v>191</v>
      </c>
      <c r="C194" s="53">
        <v>19340</v>
      </c>
      <c r="D194" s="53">
        <f t="shared" si="13"/>
        <v>3693940</v>
      </c>
      <c r="E194" s="53">
        <f t="shared" si="14"/>
        <v>19341</v>
      </c>
      <c r="F194" s="54">
        <f t="shared" si="12"/>
        <v>483.51249999999999</v>
      </c>
    </row>
    <row r="195" spans="1:8">
      <c r="A195" s="52">
        <v>48792</v>
      </c>
      <c r="B195" s="55">
        <v>192</v>
      </c>
      <c r="C195" s="53">
        <v>19340</v>
      </c>
      <c r="D195" s="55">
        <f t="shared" si="13"/>
        <v>3713280</v>
      </c>
      <c r="E195" s="55">
        <f t="shared" si="14"/>
        <v>1</v>
      </c>
      <c r="F195" s="56">
        <f t="shared" si="12"/>
        <v>241.76250000000002</v>
      </c>
    </row>
    <row r="196" spans="1:8">
      <c r="A196" s="2"/>
      <c r="F196" s="7"/>
    </row>
    <row r="197" spans="1:8">
      <c r="B197" s="3">
        <v>1</v>
      </c>
      <c r="C197" s="4">
        <f>SUM(C4:C195)</f>
        <v>3713280</v>
      </c>
      <c r="D197" s="4"/>
      <c r="E197" s="4" t="s">
        <v>0</v>
      </c>
      <c r="F197" s="14">
        <f>SUM(F4:F195)</f>
        <v>4479388.1500000237</v>
      </c>
    </row>
    <row r="199" spans="1:8">
      <c r="B199" s="1" t="s">
        <v>38</v>
      </c>
      <c r="D199" s="1">
        <v>19340</v>
      </c>
      <c r="F199" s="12" t="s">
        <v>39</v>
      </c>
    </row>
    <row r="200" spans="1:8">
      <c r="B200" s="1" t="s">
        <v>40</v>
      </c>
      <c r="D200" s="1" t="s">
        <v>41</v>
      </c>
      <c r="E200" s="1" t="s">
        <v>42</v>
      </c>
    </row>
    <row r="201" spans="1:8">
      <c r="C201" s="1">
        <f>192*(192+1)/2</f>
        <v>18528</v>
      </c>
      <c r="D201" s="1">
        <f>19340/12</f>
        <v>1611.6666666666667</v>
      </c>
      <c r="E201" s="1">
        <f>15/100</f>
        <v>0.15</v>
      </c>
      <c r="H201" s="11">
        <f>19340+18663</f>
        <v>38003</v>
      </c>
    </row>
    <row r="202" spans="1:8">
      <c r="B202" s="4"/>
      <c r="C202" s="4"/>
      <c r="D202" s="4"/>
      <c r="E202" s="4"/>
      <c r="F202" s="8">
        <f>+C201*D201*E201</f>
        <v>4479144</v>
      </c>
      <c r="G202" s="1">
        <f>+F202/240</f>
        <v>18663.099999999999</v>
      </c>
    </row>
    <row r="204" spans="1:8">
      <c r="F204" s="9">
        <f>+C197+F202</f>
        <v>8192424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46</vt:i4>
      </vt:variant>
    </vt:vector>
  </HeadingPairs>
  <TitlesOfParts>
    <vt:vector size="50" baseType="lpstr">
      <vt:lpstr>Loan Amortization Schedule (2)</vt:lpstr>
      <vt:lpstr>1st Instalment (4)</vt:lpstr>
      <vt:lpstr>Loan Amortization Schedule</vt:lpstr>
      <vt:lpstr>1st Instalment (3)</vt:lpstr>
      <vt:lpstr>'Loan Amortization Schedule (2)'!Beg_Bal</vt:lpstr>
      <vt:lpstr>Beg_Bal</vt:lpstr>
      <vt:lpstr>'Loan Amortization Schedule (2)'!Cum_Int</vt:lpstr>
      <vt:lpstr>Cum_Int</vt:lpstr>
      <vt:lpstr>'Loan Amortization Schedule (2)'!Data</vt:lpstr>
      <vt:lpstr>Data</vt:lpstr>
      <vt:lpstr>'Loan Amortization Schedule (2)'!End_Bal</vt:lpstr>
      <vt:lpstr>End_Bal</vt:lpstr>
      <vt:lpstr>'Loan Amortization Schedule (2)'!Extra_Pay</vt:lpstr>
      <vt:lpstr>Extra_Pay</vt:lpstr>
      <vt:lpstr>'Loan Amortization Schedule (2)'!Full_Print</vt:lpstr>
      <vt:lpstr>Full_Print</vt:lpstr>
      <vt:lpstr>'Loan Amortization Schedule (2)'!Int</vt:lpstr>
      <vt:lpstr>Int</vt:lpstr>
      <vt:lpstr>'Loan Amortization Schedule (2)'!Interest_Rate</vt:lpstr>
      <vt:lpstr>Interest_Rate</vt:lpstr>
      <vt:lpstr>'Loan Amortization Schedule (2)'!Loan_Amount</vt:lpstr>
      <vt:lpstr>Loan_Amount</vt:lpstr>
      <vt:lpstr>'Loan Amortization Schedule (2)'!Loan_Start</vt:lpstr>
      <vt:lpstr>Loan_Start</vt:lpstr>
      <vt:lpstr>'Loan Amortization Schedule (2)'!Loan_Years</vt:lpstr>
      <vt:lpstr>Loan_Years</vt:lpstr>
      <vt:lpstr>'Loan Amortization Schedule (2)'!Num_Pmt_Per_Year</vt:lpstr>
      <vt:lpstr>Num_Pmt_Per_Year</vt:lpstr>
      <vt:lpstr>'Loan Amortization Schedule (2)'!Pay_Date</vt:lpstr>
      <vt:lpstr>Pay_Date</vt:lpstr>
      <vt:lpstr>'Loan Amortization Schedule (2)'!Pay_Num</vt:lpstr>
      <vt:lpstr>Pay_Num</vt:lpstr>
      <vt:lpstr>'Loan Amortization Schedule (2)'!Princ</vt:lpstr>
      <vt:lpstr>Princ</vt:lpstr>
      <vt:lpstr>'1st Instalment (3)'!Print_Titles</vt:lpstr>
      <vt:lpstr>'1st Instalment (4)'!Print_Titles</vt:lpstr>
      <vt:lpstr>'Loan Amortization Schedule'!Print_Titles</vt:lpstr>
      <vt:lpstr>'Loan Amortization Schedule (2)'!Print_Titles</vt:lpstr>
      <vt:lpstr>'Loan Amortization Schedule (2)'!Sched_Pay</vt:lpstr>
      <vt:lpstr>Sched_Pay</vt:lpstr>
      <vt:lpstr>'Loan Amortization Schedule (2)'!Scheduled_Extra_Payments</vt:lpstr>
      <vt:lpstr>Scheduled_Extra_Payments</vt:lpstr>
      <vt:lpstr>'Loan Amortization Schedule (2)'!Scheduled_Interest_Rate</vt:lpstr>
      <vt:lpstr>Scheduled_Interest_Rate</vt:lpstr>
      <vt:lpstr>'Loan Amortization Schedule (2)'!Scheduled_Monthly_Payment</vt:lpstr>
      <vt:lpstr>Scheduled_Monthly_Payment</vt:lpstr>
      <vt:lpstr>'Loan Amortization Schedule (2)'!Total_Interest</vt:lpstr>
      <vt:lpstr>Total_Interest</vt:lpstr>
      <vt:lpstr>'Loan Amortization Schedule (2)'!Total_Pay</vt:lpstr>
      <vt:lpstr>Total_Pay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Shriram</dc:creator>
  <cp:lastModifiedBy>YASH PURI</cp:lastModifiedBy>
  <cp:lastPrinted>2019-12-10T08:02:50Z</cp:lastPrinted>
  <dcterms:created xsi:type="dcterms:W3CDTF">2017-08-05T09:31:27Z</dcterms:created>
  <dcterms:modified xsi:type="dcterms:W3CDTF">2021-05-29T04:21:00Z</dcterms:modified>
</cp:coreProperties>
</file>