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332"/>
  <workbookPr filterPrivacy="1" defaultThemeVersion="124226"/>
  <xr:revisionPtr revIDLastSave="0" documentId="13_ncr:1_{4B4C4E07-DB4E-480B-B070-DB5CB4CD3BC7}" xr6:coauthVersionLast="47" xr6:coauthVersionMax="47" xr10:uidLastSave="{00000000-0000-0000-0000-000000000000}"/>
  <bookViews>
    <workbookView xWindow="-120" yWindow="-120" windowWidth="29040" windowHeight="15720" tabRatio="930" activeTab="7" xr2:uid="{00000000-000D-0000-FFFF-FFFF00000000}"/>
  </bookViews>
  <sheets>
    <sheet name="Input Data" sheetId="3" r:id="rId1"/>
    <sheet name="Office N. Pension" sheetId="16" r:id="rId2"/>
    <sheet name="Calculation of Pension" sheetId="7" r:id="rId3"/>
    <sheet name="Commutation Form A" sheetId="8" r:id="rId4"/>
    <sheet name="Commutation Form B" sheetId="9" r:id="rId5"/>
    <sheet name="नमुना ५" sheetId="12" r:id="rId6"/>
    <sheet name="नमुना ५ वर्णपट" sheetId="13" r:id="rId7"/>
    <sheet name="नमुना ५ छायाचित्र" sheetId="14" r:id="rId8"/>
    <sheet name="प्रमाणपत्र NOC" sheetId="15" r:id="rId9"/>
    <sheet name="Office N.GPF" sheetId="6" r:id="rId10"/>
    <sheet name="GPF Forms" sheetId="4" r:id="rId11"/>
    <sheet name="GPF AG later" sheetId="5" r:id="rId12"/>
    <sheet name="Office N. E.L" sheetId="10" r:id="rId13"/>
    <sheet name="E.L.Order" sheetId="11" r:id="rId14"/>
    <sheet name=" Data pension" sheetId="18" r:id="rId15"/>
  </sheets>
  <definedNames>
    <definedName name="_xlnm.Print_Area" localSheetId="14">' Data pension'!$A$1:$I$37</definedName>
    <definedName name="_xlnm.Print_Area" localSheetId="2">'Calculation of Pension'!$A$1:$E$34</definedName>
    <definedName name="_xlnm.Print_Area" localSheetId="3">'Commutation Form A'!$A$1:$K$63</definedName>
    <definedName name="_xlnm.Print_Area" localSheetId="4">'Commutation Form B'!$A$1:$K$65</definedName>
    <definedName name="_xlnm.Print_Area" localSheetId="13">'E.L.Order'!$A$1:$E$25</definedName>
    <definedName name="_xlnm.Print_Area" localSheetId="11">'GPF AG later'!$A$1:$E$29</definedName>
    <definedName name="_xlnm.Print_Area" localSheetId="10">'GPF Forms'!$A$1:$E$113</definedName>
    <definedName name="_xlnm.Print_Area" localSheetId="0">'Input Data'!$A$1:$F$29</definedName>
    <definedName name="_xlnm.Print_Area" localSheetId="12">'Office N. E.L'!$A$1:$E$17</definedName>
    <definedName name="_xlnm.Print_Area" localSheetId="1">'Office N. Pension'!$A$1:$H$32</definedName>
    <definedName name="_xlnm.Print_Area" localSheetId="9">'Office N.GPF'!$A$1:$F$12</definedName>
    <definedName name="_xlnm.Print_Area" localSheetId="5">'नमुना ५'!$A$1:$K$22</definedName>
    <definedName name="_xlnm.Print_Area" localSheetId="7">'नमुना ५ छायाचित्र'!$A$1:$L$24</definedName>
    <definedName name="_xlnm.Print_Area" localSheetId="6">'नमुना ५ वर्णपट'!$A$1:$O$19</definedName>
    <definedName name="_xlnm.Print_Area" localSheetId="8">'प्रमाणपत्र NOC'!$A$1:$K$35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16" i="11" l="1"/>
  <c r="A15" i="11"/>
  <c r="A14" i="11"/>
  <c r="A8" i="10"/>
  <c r="A7" i="10"/>
  <c r="A22" i="5"/>
  <c r="A21" i="5"/>
  <c r="A87" i="4"/>
  <c r="A86" i="4"/>
  <c r="A83" i="4"/>
  <c r="A80" i="4"/>
  <c r="A77" i="4"/>
  <c r="A76" i="4"/>
  <c r="A41" i="4"/>
  <c r="A39" i="4"/>
  <c r="A12" i="4"/>
  <c r="A11" i="4"/>
  <c r="A11" i="6"/>
  <c r="A8" i="6"/>
  <c r="A7" i="6"/>
  <c r="A6" i="6"/>
  <c r="A19" i="16"/>
  <c r="A12" i="14"/>
  <c r="A5" i="12"/>
  <c r="B49" i="4"/>
  <c r="B91" i="4" s="1"/>
  <c r="D23" i="4"/>
  <c r="A6" i="16"/>
  <c r="J7" i="3"/>
  <c r="A4" i="10"/>
  <c r="A17" i="5"/>
  <c r="B108" i="4"/>
  <c r="A94" i="4"/>
  <c r="D59" i="4"/>
  <c r="A53" i="4"/>
  <c r="A4" i="6"/>
  <c r="A27" i="15"/>
  <c r="A16" i="15"/>
  <c r="A5" i="15"/>
  <c r="A8" i="13"/>
  <c r="A55" i="8"/>
  <c r="A28" i="16"/>
  <c r="A22" i="16"/>
  <c r="A20" i="16"/>
  <c r="A7" i="16"/>
  <c r="A24" i="11" l="1"/>
  <c r="A29" i="5"/>
  <c r="A6" i="10"/>
  <c r="A10" i="6"/>
  <c r="C12" i="7"/>
  <c r="D28" i="7"/>
  <c r="C7" i="3" l="1"/>
  <c r="D7" i="7" s="1"/>
  <c r="D10" i="16" l="1"/>
  <c r="D9" i="16"/>
  <c r="D8" i="16"/>
  <c r="B4" i="16"/>
  <c r="B2" i="16"/>
  <c r="K7" i="13"/>
  <c r="K6" i="13"/>
  <c r="B17" i="12"/>
  <c r="B15" i="13" s="1"/>
  <c r="B20" i="14" l="1"/>
  <c r="A12" i="11"/>
  <c r="A2" i="10"/>
  <c r="A55" i="9" l="1"/>
  <c r="D6" i="7"/>
  <c r="D5" i="7"/>
  <c r="D3" i="7"/>
  <c r="K21" i="8" s="1"/>
  <c r="K20" i="9" s="1"/>
  <c r="D2" i="7"/>
  <c r="K19" i="8" s="1"/>
  <c r="C64" i="9"/>
  <c r="C39" i="9"/>
  <c r="C28" i="9"/>
  <c r="K25" i="9"/>
  <c r="K24" i="9"/>
  <c r="K21" i="9"/>
  <c r="K19" i="9"/>
  <c r="C42" i="8"/>
  <c r="D32" i="8"/>
  <c r="E24" i="7" l="1"/>
  <c r="C15" i="7"/>
  <c r="C19" i="7" s="1" a="1"/>
  <c r="C19" i="7" s="1"/>
  <c r="K24" i="8"/>
  <c r="K23" i="9" s="1"/>
  <c r="D8" i="7"/>
  <c r="K23" i="8"/>
  <c r="K22" i="9" s="1"/>
  <c r="C23" i="7"/>
  <c r="C24" i="7" s="1"/>
  <c r="H39" i="8"/>
  <c r="H35" i="9" s="1"/>
  <c r="K18" i="9"/>
  <c r="C13" i="7" l="1"/>
  <c r="C16" i="7"/>
  <c r="C17" i="7" s="1"/>
  <c r="A56" i="8" s="1"/>
  <c r="E25" i="7"/>
  <c r="E23" i="7"/>
  <c r="C21" i="7"/>
  <c r="O6" i="10"/>
  <c r="A21" i="16" s="1"/>
  <c r="D11" i="16"/>
  <c r="D27" i="7" l="1"/>
  <c r="D33" i="7"/>
  <c r="D26" i="16"/>
  <c r="D25" i="16" l="1"/>
  <c r="A56" i="9"/>
  <c r="E106" i="4"/>
  <c r="E105" i="4"/>
  <c r="A4" i="12"/>
  <c r="B24" i="4"/>
  <c r="B58" i="4" s="1"/>
  <c r="A18" i="5"/>
  <c r="A2" i="6"/>
  <c r="D32" i="7" l="1"/>
  <c r="D34" i="7" s="1"/>
  <c r="D27" i="16"/>
  <c r="A75" i="4"/>
  <c r="A20" i="5"/>
  <c r="A40"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D29" authorId="0" shapeId="0" xr:uid="{5873E7C0-B9FF-4198-B44E-8CFDA8BAA78E}">
      <text>
        <r>
          <rPr>
            <b/>
            <sz val="9"/>
            <color indexed="81"/>
            <rFont val="Tahoma"/>
            <family val="2"/>
          </rPr>
          <t>Author:</t>
        </r>
        <r>
          <rPr>
            <sz val="9"/>
            <color indexed="81"/>
            <rFont val="Tahoma"/>
            <family val="2"/>
          </rPr>
          <t xml:space="preserve">
Please Add</t>
        </r>
      </text>
    </comment>
    <comment ref="D31" authorId="0" shapeId="0" xr:uid="{C8C9BA06-AEAC-49F9-AA63-117F72302434}">
      <text>
        <r>
          <rPr>
            <b/>
            <sz val="9"/>
            <color indexed="81"/>
            <rFont val="Tahoma"/>
            <family val="2"/>
          </rPr>
          <t>Author:</t>
        </r>
        <r>
          <rPr>
            <sz val="9"/>
            <color indexed="81"/>
            <rFont val="Tahoma"/>
            <family val="2"/>
          </rPr>
          <t xml:space="preserve">
Please Add</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<sst xmlns="http://schemas.openxmlformats.org/spreadsheetml/2006/main" count="619" uniqueCount="391">
  <si>
    <t>Date Of Birth</t>
  </si>
  <si>
    <t>Residence Address</t>
  </si>
  <si>
    <t>Family Details</t>
  </si>
  <si>
    <t>Relation</t>
  </si>
  <si>
    <t>Nominee Details (For Pension)</t>
  </si>
  <si>
    <t>Name Of Family Member</t>
  </si>
  <si>
    <t>Alternate Nominee</t>
  </si>
  <si>
    <t>C</t>
  </si>
  <si>
    <t>D</t>
  </si>
  <si>
    <t>E</t>
  </si>
  <si>
    <t>Married Yes/No</t>
  </si>
  <si>
    <t>Minor Yes/No</t>
  </si>
  <si>
    <t>Family Pensioner Yes/No</t>
  </si>
  <si>
    <t xml:space="preserve"> :-</t>
  </si>
  <si>
    <t xml:space="preserve">Date Of Birth </t>
  </si>
  <si>
    <t xml:space="preserve">Date Of Retirement </t>
  </si>
  <si>
    <t>Mobile No.</t>
  </si>
  <si>
    <t>Email ID</t>
  </si>
  <si>
    <t xml:space="preserve">PAN.No </t>
  </si>
  <si>
    <t>Building No.</t>
  </si>
  <si>
    <t xml:space="preserve">Locality </t>
  </si>
  <si>
    <t xml:space="preserve">Town/City </t>
  </si>
  <si>
    <t xml:space="preserve">District </t>
  </si>
  <si>
    <t xml:space="preserve">State </t>
  </si>
  <si>
    <t xml:space="preserve">Pin Code </t>
  </si>
  <si>
    <t xml:space="preserve">Bank Name </t>
  </si>
  <si>
    <t xml:space="preserve">Branch Name </t>
  </si>
  <si>
    <t xml:space="preserve">IFSC Code </t>
  </si>
  <si>
    <t xml:space="preserve">Bank Address </t>
  </si>
  <si>
    <t xml:space="preserve">Account No. </t>
  </si>
  <si>
    <t>Physically Hndicapped / Mentally Challanged</t>
  </si>
  <si>
    <t>Percentage for pension (100%)</t>
  </si>
  <si>
    <t>Family Photo (Joint Photo)</t>
  </si>
  <si>
    <t>Signature</t>
  </si>
  <si>
    <t>Personal Identification mark</t>
  </si>
  <si>
    <t>Information for Online Pension case</t>
  </si>
  <si>
    <t>Wife</t>
  </si>
  <si>
    <t>No</t>
  </si>
  <si>
    <t>Yes</t>
  </si>
  <si>
    <t>Sr. No</t>
  </si>
  <si>
    <t>4 joint photo attached</t>
  </si>
  <si>
    <t>F</t>
  </si>
  <si>
    <t>G</t>
  </si>
  <si>
    <t>Doucument required for A.G./ Tresury in Xerox</t>
  </si>
  <si>
    <t xml:space="preserve">Pan Card  </t>
  </si>
  <si>
    <t>4 copys</t>
  </si>
  <si>
    <t xml:space="preserve">Adhar Card </t>
  </si>
  <si>
    <t xml:space="preserve">2 copys </t>
  </si>
  <si>
    <t>Signature of Employee</t>
  </si>
  <si>
    <t>Pension Joint Account / singal Details</t>
  </si>
  <si>
    <t>C.M.P Namuna</t>
  </si>
  <si>
    <t>50%  / 100%</t>
  </si>
  <si>
    <t>Namuna "A" (प्रतिज्ञापत्र)</t>
  </si>
  <si>
    <t>Namuna "42-A" (नामनिर्देशन)</t>
  </si>
  <si>
    <t>Pension A/c Canceled Cheque</t>
  </si>
  <si>
    <t>नमुना</t>
  </si>
  <si>
    <t>प्रति,</t>
  </si>
  <si>
    <t>महालेखापाल 2</t>
  </si>
  <si>
    <t>लेखा व अनुज्ञेयता</t>
  </si>
  <si>
    <t>महाराष्ट्र राज्य</t>
  </si>
  <si>
    <t>नागपूर</t>
  </si>
  <si>
    <t>भाग एक</t>
  </si>
  <si>
    <t>(अंतीम प्रदानासठीचा अर्ज, सेवानिवृत्त होण्यापूर्वी एक वर्ष आधी करावयाचा असेल त्यावेळी भरावयाचा )</t>
  </si>
  <si>
    <t>विमापत्राचा क्रमांक</t>
  </si>
  <si>
    <t>कंपनीचे नाव</t>
  </si>
  <si>
    <t>विम्याची रक्कम</t>
  </si>
  <si>
    <t>1)</t>
  </si>
  <si>
    <t xml:space="preserve">2)                              --------                                 </t>
  </si>
  <si>
    <t xml:space="preserve"> </t>
  </si>
  <si>
    <r>
      <t xml:space="preserve">        निरंक       </t>
    </r>
    <r>
      <rPr>
        <sz val="12"/>
        <color theme="1"/>
        <rFont val="DVOT-SurekhMR"/>
      </rPr>
      <t xml:space="preserve"> -----------</t>
    </r>
  </si>
  <si>
    <t>( कार्यालय प्रमुखाच्या वापरासाठी )</t>
  </si>
  <si>
    <t>महाराष्ट्र शासन</t>
  </si>
  <si>
    <t>यांच्याकडे आवश्यक त्या सत्वर कार्यवाहीसाठी रवाना.</t>
  </si>
  <si>
    <t>काढलेल्या परतावा अग्रीम रकमा</t>
  </si>
  <si>
    <t>काढलेल्या ना परतावा अग्रीम रकमा</t>
  </si>
  <si>
    <t>रक्कम  रुपये</t>
  </si>
  <si>
    <t>कार्यालयीन आदेशाचा क्रमांक   व दिनांक</t>
  </si>
  <si>
    <t>रक्कम रुपये</t>
  </si>
  <si>
    <t xml:space="preserve">         निरंक</t>
  </si>
  <si>
    <t>निरंक</t>
  </si>
  <si>
    <t>भाग दोन</t>
  </si>
  <si>
    <t>किंवा</t>
  </si>
  <si>
    <t>आदेशाचा क्रमांक व दिनांक</t>
  </si>
  <si>
    <t>अग्रीम / ना-परतावा</t>
  </si>
  <si>
    <t>दिनांक</t>
  </si>
  <si>
    <t>प्रमाणक क्रमांक</t>
  </si>
  <si>
    <t>कार्यालय प्रमुखाची सही व पदनाम</t>
  </si>
  <si>
    <t>सहीच्या नमुन्याची चिठ्ठी</t>
  </si>
  <si>
    <t>SPECIMENT SIGNATURE SLIP</t>
  </si>
  <si>
    <t>1.  ----------------------------------------------</t>
  </si>
  <si>
    <t>2.  ----------------------------------------------</t>
  </si>
  <si>
    <t>3.  ----------------------------------------------</t>
  </si>
  <si>
    <t>प्रमाणित  करण्यात येते की , वरील  नमुना सही माझ्या समक्ष करण्यात आली .</t>
  </si>
  <si>
    <t>सही</t>
  </si>
  <si>
    <t>पदनाम</t>
  </si>
  <si>
    <t>विभाग/कार्यालय</t>
  </si>
  <si>
    <t>वर्णन पट</t>
  </si>
  <si>
    <t>DESCRIPTIVE ROLL</t>
  </si>
  <si>
    <t>(दोन प्रतीत सादर करावयाचा) (राजपत्रित व अराजपत्रित अशा दोन्ही प्रकारच्या कर्मचाऱ्यांसाठी ) सर्वसाधारण / अंशदायी भविष्य निर्वाह निधी लेख्यातील शिल्लक रकमेचे अंतिम प्रदान करण्यासाठी / नियम निकायांकडे (बॉडी कॉर्पोरेटस) / इतर शासनाकडे तिचे हस्तांतरण करण्यासाठी करावयाचा अर्जाचा नमुना.</t>
  </si>
  <si>
    <t>Gen 218 m /सर्वसा 218 म</t>
  </si>
  <si>
    <t xml:space="preserve">आपला </t>
  </si>
  <si>
    <t>वर्गणीदाराची सही, नांव, पदनाम व पत्ता</t>
  </si>
  <si>
    <t>सार्वजनिक बांधकाम प्रादेशिक विभाग अमरावती</t>
  </si>
  <si>
    <t>मुख्य अभियंता यांचे कार्यालय, बांधकाम भवन कॅम्प  अमरावती. 444602</t>
  </si>
  <si>
    <t xml:space="preserve"> -------------------------------------------------------------------------------------------------------------------------------------------------</t>
  </si>
  <si>
    <t>दूरध्वनी क्रमांक :- 0721-2662807                                       Fax No :-       0721-2553245</t>
  </si>
  <si>
    <t xml:space="preserve">Website:- www.mahapwd.gov.in                                                  Mail:- amravati.ce@mahapwd.gov.in                                                                           </t>
  </si>
  <si>
    <t>कार्यालयीन आदेशाचा क्र व दिनांक</t>
  </si>
  <si>
    <t>(दोन प्रतीत सादर करावयाचा) ( वर्गणीदाराच्या वेतनातून भविष्यनिर्वाह निधीच्या वर्गणीची शेवटची रक्कम कापून घेतल्यानंतर त्याने लगेच सादर करावयाचा आहे. हा भाग नियमीत कालावधीनंतर सेवेतुन काढून टाकल्यानंतर / राजीनामा दिल्यानंतर अंतिम रक्कम मिळण्यासाठी प्रथम अर्ज सादर करणाऱ्या वर्गणीदारांनाही लागु आहे. )</t>
  </si>
  <si>
    <t xml:space="preserve">                मी अशी विनंती करतो की, माझ्या लेख्यातील संपुर्ण जमा रक्कम व तिच्यावर देय असलेले व्याज व बोनस ह्यासह मला देण्यात यावी  /   . . . . . . . . . . . . . . . . . . . . . . . . कडे हस्तांतरीत करण्यात यावी.</t>
  </si>
  <si>
    <t>वर्गणीदाराची सही, नाव पदनामा व पत्ता</t>
  </si>
  <si>
    <t xml:space="preserve">(एक)      उंची   :-     </t>
  </si>
  <si>
    <t xml:space="preserve">   </t>
  </si>
  <si>
    <t xml:space="preserve">(दोन)  हात चेहरा इत्यादींवर असल्यास , कोणत्याही वैयक्तीक खुणा Personal marks, if any, on the had , face etc.     :- </t>
  </si>
  <si>
    <r>
      <t xml:space="preserve"> </t>
    </r>
    <r>
      <rPr>
        <b/>
        <sz val="12"/>
        <color theme="1"/>
        <rFont val="DVOT-SurekhMR"/>
      </rPr>
      <t xml:space="preserve">महालेखापाल - 2, </t>
    </r>
  </si>
  <si>
    <t xml:space="preserve">लेखा व अनुज्ञयेता, </t>
  </si>
  <si>
    <t xml:space="preserve">महाराष्ट्र राज्य, नागपूर </t>
  </si>
  <si>
    <t>विषय:- भविष्य निर्वाह निधीमधील जमा रकमेचे अंतीम प्रदान मंजूर करणेबाबत.</t>
  </si>
  <si>
    <t>---000---</t>
  </si>
  <si>
    <t xml:space="preserve"> सहपत्र- 1. भ.नि.निधी चा प्रस्ताव 2 प्रतित</t>
  </si>
  <si>
    <t>प्रतिलीपी :-</t>
  </si>
  <si>
    <t>मुख्य अभियंता</t>
  </si>
  <si>
    <t xml:space="preserve"> (गिरीश जोशी)</t>
  </si>
  <si>
    <t>कार्यालयीन टिपणी</t>
  </si>
  <si>
    <t>महोदय,</t>
  </si>
  <si>
    <t>आदेशार्थ सादर.</t>
  </si>
  <si>
    <t>विषय:-भविष्य निर्वाह निधीच्या अंतीम प्रदानाबाबतचा प्रस्ताव.</t>
  </si>
  <si>
    <t>G.P.F. No.</t>
  </si>
  <si>
    <t xml:space="preserve">श्री. प्रमोद महादेव पुरी, </t>
  </si>
  <si>
    <t>PWFPMPM7103</t>
  </si>
  <si>
    <t>BR/BN-46715</t>
  </si>
  <si>
    <t>नमुना भरून देण्याची तारीख</t>
  </si>
  <si>
    <t xml:space="preserve"> 19-09-2024</t>
  </si>
  <si>
    <r>
      <t xml:space="preserve">स्थळ :-      </t>
    </r>
    <r>
      <rPr>
        <b/>
        <sz val="12"/>
        <color theme="1"/>
        <rFont val="DVOT-SurekhMR"/>
      </rPr>
      <t>अमरावती</t>
    </r>
  </si>
  <si>
    <t>दिनांक :-</t>
  </si>
  <si>
    <r>
      <t xml:space="preserve"> </t>
    </r>
    <r>
      <rPr>
        <b/>
        <sz val="12"/>
        <color theme="1"/>
        <rFont val="DVOT-SurekhMR"/>
      </rPr>
      <t>महालेखापाल - 2,</t>
    </r>
  </si>
  <si>
    <t>लेखा व अनुज्ञयेता,</t>
  </si>
  <si>
    <t xml:space="preserve">जयश्री अपार्टमेन्ट, </t>
  </si>
  <si>
    <t xml:space="preserve">सौरभ कॉलनी, </t>
  </si>
  <si>
    <t xml:space="preserve">वि.म.वि.रोड, </t>
  </si>
  <si>
    <t xml:space="preserve">अमरावती. </t>
  </si>
  <si>
    <t xml:space="preserve">महाराष्ट्र </t>
  </si>
  <si>
    <t>यांच्याकडे आवश्यक त्या सत्वर कार्यवाहीसाठी रवाना/ पृष्ठांकन क्रमांक . . . . . . . .. . . . दिनांक . . . . .. . .  च्या अनुषंगाने त्या सत्वर कार्यवाहीसाठी रवाना.</t>
  </si>
  <si>
    <r>
      <t>दिनांक</t>
    </r>
    <r>
      <rPr>
        <b/>
        <sz val="12"/>
        <color theme="1"/>
        <rFont val="DVOT-SurekhMR"/>
      </rPr>
      <t xml:space="preserve"> :-</t>
    </r>
  </si>
  <si>
    <t xml:space="preserve">दिनांक :- </t>
  </si>
  <si>
    <t xml:space="preserve">जावक क्रमांक: का-4(1)/भनिनिअंतीमप्रदान/वैन/पुरी/2022/           /दिनांक </t>
  </si>
  <si>
    <t>Pramod Mahadeo Puri</t>
  </si>
  <si>
    <t>Male</t>
  </si>
  <si>
    <t>puriak@gmail.com</t>
  </si>
  <si>
    <t>1122 3344 5555</t>
  </si>
  <si>
    <t>AIBPAA1513C</t>
  </si>
  <si>
    <t xml:space="preserve">5 Feet 8  Inches </t>
  </si>
  <si>
    <t>Mole on left cheek</t>
  </si>
  <si>
    <t>My Pension  and  Benefits after Retirement</t>
  </si>
  <si>
    <t>लाल रंगातीलच माहीती भरावी</t>
  </si>
  <si>
    <t>Name</t>
  </si>
  <si>
    <t>:-</t>
  </si>
  <si>
    <t>Designation</t>
  </si>
  <si>
    <t>Basic (Last Month)</t>
  </si>
  <si>
    <t>Date of Birth</t>
  </si>
  <si>
    <t>Date of Joining</t>
  </si>
  <si>
    <t>Next Year Age      51</t>
  </si>
  <si>
    <t>Date of Retirement</t>
  </si>
  <si>
    <t>Length of Service</t>
  </si>
  <si>
    <t xml:space="preserve"> स्वेच्छासेवानिवृत्ती        52</t>
  </si>
  <si>
    <t>Commuted Value of Pension</t>
  </si>
  <si>
    <t xml:space="preserve"> स्वेच्छासेवानिवृत्ती        53</t>
  </si>
  <si>
    <t>CVP Rate</t>
  </si>
  <si>
    <t xml:space="preserve"> स्वेच्छासेवानिवृत्ती        54</t>
  </si>
  <si>
    <t>Commuted Monthly Pension amount</t>
  </si>
  <si>
    <t xml:space="preserve"> स्वेच्छासेवानिवृत्ती         55</t>
  </si>
  <si>
    <t xml:space="preserve"> स्वेच्छासेवानिवृत्ती        56</t>
  </si>
  <si>
    <t>Pension</t>
  </si>
  <si>
    <t xml:space="preserve">  स्वेच्छासेवानिवृत्ती        57</t>
  </si>
  <si>
    <t>Total Pension Amount</t>
  </si>
  <si>
    <t xml:space="preserve">  स्वेच्छासेवानिवृत्ती        58</t>
  </si>
  <si>
    <t xml:space="preserve"> Class III                     59</t>
  </si>
  <si>
    <t>Reduced Pension Amount (12-13)</t>
  </si>
  <si>
    <t xml:space="preserve">  स्वेच्छासेवानिवृत्ती        60</t>
  </si>
  <si>
    <t>Retirement Gratuity</t>
  </si>
  <si>
    <t>Class IV                     61</t>
  </si>
  <si>
    <t>Gratuity Amount</t>
  </si>
  <si>
    <t>Withheld Gratuity / Govt-other  Recovery.</t>
  </si>
  <si>
    <t>Net Gratuity (15-16)</t>
  </si>
  <si>
    <t>Family Pension</t>
  </si>
  <si>
    <t>Enhanced Family Pension (Upton 7 years than retirement or death which ever is earlier) Date  and Amount</t>
  </si>
  <si>
    <t>Family Pension  (After 7 years than retirement or death which ever is latter) Date  and Amount</t>
  </si>
  <si>
    <t>Todays D.A.</t>
  </si>
  <si>
    <t>All Benefits after retirement</t>
  </si>
  <si>
    <t>I</t>
  </si>
  <si>
    <t xml:space="preserve">Pension in Hand </t>
  </si>
  <si>
    <t>Tresury</t>
  </si>
  <si>
    <t>II</t>
  </si>
  <si>
    <t>Leave Encashment</t>
  </si>
  <si>
    <t>III</t>
  </si>
  <si>
    <t>G.P.F. (As Per your investment)</t>
  </si>
  <si>
    <t>DDO</t>
  </si>
  <si>
    <t>IV</t>
  </si>
  <si>
    <t>G.I.S. (As per Calcutation)</t>
  </si>
  <si>
    <t>V</t>
  </si>
  <si>
    <t>Transfer T.A. Bill ( Retirement place to your home Town)</t>
  </si>
  <si>
    <t>VI</t>
  </si>
  <si>
    <t>VII</t>
  </si>
  <si>
    <t>VIII</t>
  </si>
  <si>
    <t>Total Amount in your hand after Retirement</t>
  </si>
  <si>
    <r>
      <t xml:space="preserve">Gen. </t>
    </r>
    <r>
      <rPr>
        <b/>
        <sz val="8"/>
        <rFont val="DVOT-Surekh"/>
      </rPr>
      <t>349</t>
    </r>
    <r>
      <rPr>
        <b/>
        <sz val="12"/>
        <rFont val="DVB-TTSurekh"/>
        <family val="5"/>
      </rPr>
      <t xml:space="preserve"> me ÃÖ¾ÖÔÃÖÖ 349 ´Ö‡Ô</t>
    </r>
  </si>
  <si>
    <t>[Form-A</t>
  </si>
  <si>
    <t>नमुना-ए</t>
  </si>
  <si>
    <t>FORM A</t>
  </si>
  <si>
    <t>(महाराष्ट्र नागरी सेवा (निवृत्ती वेतनाचे  अंशराशीकरण ) नियम ,  1984 मधील नियम 5 (2), 6(1) 12, 13 (1) व (2) , 14 (1) व (2), 15 (1) व (2) आणि 16 (1) व (2) पहा )</t>
  </si>
  <si>
    <t xml:space="preserve">          वैद्यकीय तपासणीशिवाय  निवृत्तीवेतनाच्या काही भागाच्या अंशराशीकरणासाठी अर्जाचा नमुना Form  of application for commutation of a fraction of n Pension without medical Examination</t>
  </si>
  <si>
    <t>(सेवानिवृत्ती नंतर परंतू सेवानिवृत्तीच्या तारखेपासून एक वर्षाच्या आत दोन प्रती सादर कराव्यात To be submitted in duplicate after  retirement  but within one year  of the date of retirement)</t>
  </si>
  <si>
    <t>भाग - एक PART  I</t>
  </si>
  <si>
    <t xml:space="preserve">मुख्य अभियंता </t>
  </si>
  <si>
    <t>(येथे  कार्यालय प्रमुखाचे  पदनाम</t>
  </si>
  <si>
    <t>सार्वजनिक बांधकाम प्रादेशिक विभाग</t>
  </si>
  <si>
    <t>व संपूर्ण पत्ता  नमुद करावा )</t>
  </si>
  <si>
    <t>अमरावती</t>
  </si>
  <si>
    <t xml:space="preserve">(Here indicate  the designation </t>
  </si>
  <si>
    <t>जि. अमरावती</t>
  </si>
  <si>
    <t>and full address of the head of Office )</t>
  </si>
  <si>
    <t>यांस,</t>
  </si>
  <si>
    <t>विषय - वैद्यकीय  तपासणीशिवाय निवृत्तीवेतनाचे अंशराशीकरण.</t>
  </si>
  <si>
    <t>Subject -Commucation of  Pension without medical examination.</t>
  </si>
  <si>
    <t>´ÖÆüÖê¤üµÖ , Sir,</t>
  </si>
  <si>
    <r>
      <t xml:space="preserve">महाराष्ट्र नागरी सेवा (निवृत्ती वेतनाचे  अंशराशीकरण ) नियम ,  1984 मधील नियम  मधील तरतुदीनुसार, खाली दर्शविण्यात आल्याप्रमाणे मला माझ्या निवृत्तीवेतनाच्या काही भागाचे अंशराशीकरण करावयाचे  आहे . आवश्यक तपशील खाली दिला आहे  I desire to commute a fraction of may pension as indicated below in accordance with the  provision contrined in Mahrashtra  Civil Service ( Communication of Pension ) Rules  ,  </t>
    </r>
    <r>
      <rPr>
        <sz val="11"/>
        <rFont val="DVOT-Surekh"/>
      </rPr>
      <t>1984</t>
    </r>
    <r>
      <rPr>
        <sz val="11"/>
        <rFont val="DVOT-SurekhMR"/>
      </rPr>
      <t>. The necessary perticulars are furnished below :-</t>
    </r>
  </si>
  <si>
    <t>संपूर्ण नांव (in block  letter)</t>
  </si>
  <si>
    <t>वडीलांचे  नांव  / पतीचे नांव ( Father's name  / Husband's  Name)</t>
  </si>
  <si>
    <t>सेवानिवृत्तीच्या वेळी असलेले पदनाम Designation at the time of retirement.</t>
  </si>
  <si>
    <t>जेथे काम करीता असेल त्या कार्यालयाचे  / विभागाचे नांव Name of Office / Department  of which  employed.</t>
  </si>
  <si>
    <t>Chief Engineer, Public Works Region, Amravati.</t>
  </si>
  <si>
    <t>जन्मतारीख  (इसवी सनानुसार ) Date of Birth (by Christain era)</t>
  </si>
  <si>
    <t>सेवानिवृत्तीची तारीख Date of  retirement</t>
  </si>
  <si>
    <t>निवृत्तीवेतनाचा प्रकार. Class of pension</t>
  </si>
  <si>
    <t>Superannuation Of Pension</t>
  </si>
  <si>
    <t>प्राधिकृत करण्यात आलेली निवृत्तीवेतनाची रक्कम [ निवृत्तीवेतनाची अंतिम रक्कम प्राधिकृत करण्यात आली नसेल तर, महाराष्ट्र नागरी सेवा (निवृत्तीवेतन) नियम, 1982 मधील नियम 126 अन्वये मंजूर करण्यात आलेल्या तात्पुरत्या निवृत्तीवेतनाची रक्कम नमुद करावी.] Amount of pension authorised [in case fibal amount of pension has not been authrised, indicate the amount of provisional pension sanctioned under rule 126 of the Maharashtra Civil Services (Pension) Rules,1982]</t>
  </si>
  <si>
    <t>Nil</t>
  </si>
  <si>
    <t>* अंशराशीकरणासाठी  प्रस्तावित  केलेला नियत वयमान निवृत्तीवेतनाचे भाग Fraction  of Superannusation Pension  preposed to be commuted.</t>
  </si>
  <si>
    <t>निवृत्तीवेतन प्राधिकृत करणाऱ्या लेखापरीक्षा अधिकाऱ्याचे पदनाम व निवृत्तीवेतन प्रदान आदेश देण्यात आला असेल तर, त्याचा क्रमांक व दिनांक. Designation of th Audit Officer who authrised the pension and the number and date of the Pension Payment Order, if issued.</t>
  </si>
  <si>
    <t>लेखापरिक्षा अधिकारी  महालेखाकार नागपूर</t>
  </si>
  <si>
    <t>**  निवृत्तीवेतनाच्या प्रदानासाठी संवितरण  प्राधीकरण (ए) कोषागार  / उपकोषागार (कोषागाराचे / उपकोषागाराचे नांव व संपूर्ण पत्ता) (बी) (एक) राष्ट्रीयकृत बॅकेची शाखा व तिचा संपुर्ण पत्ता (दोन) मासिक निवृत्तीवेतन ज्या बॅकखाते क्रमांकावर प्रत्येक महीन्यात  जमा करावयाचे  ते खाते क्रमांक Disbursing authority for payment of pension (a) Treasury / Sub-treasury (Name and complete address  of the Treasury / su-treasury to be indicated (b)(i) Branch of the Nationalised Bank with complete postal address (ii) Bank Account Number to which monthly  pension is to be credited each month.</t>
  </si>
  <si>
    <t>District Treasury Office, Amravati.                     State Bank Of India, Camp Branch, Amravati.  Saving A/C No XXXXXXXXXX</t>
  </si>
  <si>
    <t>ठिकाण Place :-</t>
  </si>
  <si>
    <t xml:space="preserve">सही Signature </t>
  </si>
  <si>
    <t>दिनांक Date :-</t>
  </si>
  <si>
    <r>
      <t xml:space="preserve">डाक पत्ता </t>
    </r>
    <r>
      <rPr>
        <sz val="10"/>
        <rFont val="DVOT-Surekh"/>
      </rPr>
      <t>Postal address</t>
    </r>
  </si>
  <si>
    <t>टिप Note:-</t>
  </si>
  <si>
    <t>जेथून निवृत्तीवेतन घेण्यात येते त्या प्राधिकरणामार्फत  निवृत्तीवेतनाच्या अंशराशीकृत मुल्याचे प्रदान करण्यात येईल . अशा प्राधिकरणाव्यतिरिक्त  इतर कोणत्याही  संवितरण  प्राणिकरमार्फत निवृत्तीवेतनाचे अंशराशीकृतमूल्य  घेण्याची मुभा अर्जदाराला  असणार नाही. The payment of commuted value of pension shall be made through the disbursing authority from which pension  is to be drawn. It is  not open to an applicant to draw the commuted value of pension from a disbursing authority other that  the disburing authority from wich pension is to be drawn.</t>
  </si>
  <si>
    <t>* ज्या मासिक निवृत्तीवेतनाच्या  रकमेचे (कमाल एक तृतीययांश भागाच्या अधीन राहून ) अर्जदार अंशराशीकरण करू इच्छीतो, तो भाग येथे नमुद करावा . परंतु ती रक्कम  रूपयामध्ये नमुद करू नये . The application should  indicate the fraction of the amount of  monthly pension (subject to maximum of one third thereof ) which he desire to commute and not the amount in rupees .</t>
  </si>
  <si>
    <t>** लागु नसलेला मजकूर खोडावा. Score  out which is not applicable .</t>
  </si>
  <si>
    <t>भाग - दोन  PART II पोच पावती  ACKNOWLEDGEMENT</t>
  </si>
  <si>
    <t>श्री /श्रीमती  / कुमारी   Received  from Shri./ Smt/Kum</t>
  </si>
  <si>
    <t xml:space="preserve">, </t>
  </si>
  <si>
    <t>यांच्याकडून वैद्यकीय  तपासणीशिवाय निवृत्तीवेतनाच्या भागाचे  अंशराशीकरण करण्यासंबंधातील नमुना "ए" च्या भाग-एक मधील अर्ज मिळाला.</t>
  </si>
  <si>
    <t>ÃÖÆüß  Signature</t>
  </si>
  <si>
    <t>कार्यालय प्रमुख Head of Office</t>
  </si>
  <si>
    <t>या पोचपावतीवर सहीशिक्यानिशी दिनांक टाकावा आणि त्यानंतर ती नमुन्यापासून अलग करून अर्जदाराकडे  सुपुर्द  करावी. नमुना डाकेले आला असेल तर , त्याची पोच त्याच दिवशी देण्यात यावी आणि ती पोचपावती नोंदणीकृत पाकिटामधून पाठवावी.  This acknowledgement is to be singed, stamped and dated and is to be detached  from the Form and handed over to thethe applicant if the Form has been received by post it has to be acknowledged on the same day and the , acknowledgment sent  under  registered cover.</t>
  </si>
  <si>
    <t>भाग - तिन</t>
  </si>
  <si>
    <t>PART- III</t>
  </si>
  <si>
    <t>[ Form-A</t>
  </si>
  <si>
    <t xml:space="preserve">लेखापरिक्षा अधिकारी  </t>
  </si>
  <si>
    <t>महालेखाकार -2</t>
  </si>
  <si>
    <t xml:space="preserve">(येथे पत्ता व पदनाम नमुद करावे ) Forward  to the Audit (here indicated the address and designation </t>
  </si>
  <si>
    <t>(लेखा व हकदारी )</t>
  </si>
  <si>
    <t>पीआर-4 (निवृत्ती शाखा )</t>
  </si>
  <si>
    <t>नागपूर -440 001</t>
  </si>
  <si>
    <t>यांच्याकडे  खालील शेऱ्यासह रवाना  with the remarks that  :-</t>
  </si>
  <si>
    <t>(एक) अर्जदाराने  भाग - एकमध्ये  दिलेला तपशील  पडताळून  पाहण्यात  आला आणि तो बरोबर आहे ; The particulars furnished by the applicant in Part-I have been  verified and are correct;</t>
  </si>
  <si>
    <t>(दोन) वैद्यकीय तपासणीशिवाय निवृत्तीवेतनाच्या काही भागाचे  अंशराशीकरण करण्यास अर्जदार पात्र आहे . The applicant is eligible  to get  a fraction of his pension commuted without medical examination;</t>
  </si>
  <si>
    <t xml:space="preserve">2 . निवृत्तीवेतनाच्या अंशराशीकृत रकमेचे प्रदान प्राधिकृत करण्यासंबंधीतील पुढील कार्यवाही महाराष्ट्र नागरी सेवा (निवृत्तिवेतनाचे अंशराशीकरण) नियम, १९८४ मधील नियम १५ अनुसार करण्यात यावी अशी विनंती आहे. If is requested tha turther action to authorise the payment of the amount of commuted value of pension may be taken as in rule १५ of the Mahrashtra  Civil Service ( Communication of Pension ) Rules  ,  १९८४. </t>
  </si>
  <si>
    <t>3 . या नमुन्याच्या भाग- एकची पोच , भाग -दोन मध्ये देण्यात आली असून ती  --------------------------------- रोजी अर्जदाराकडे  स्वतंत्ररीत्या पाठविण्यात  आली आहे . The receipt  of Part - I  of this from has been acknowledgement in  Part-II which has been forwarded separately to the applicant on -------------------------------------</t>
  </si>
  <si>
    <t>4. निवृत्तीवेतनाचे अंशराशीकृत मूल्य वित्त विभागाखालील "मागणी क्रमांक 2071 निवृत्तीवेतन व इतर  सेवानिवृत्ती  लाभ  - बी- निवृत्तीवेतनाचे अंशराशीकृत मूल्य" या लेखाशीर्षाखाली खर्ची घालावयाचे  आहे . The commuted value  of pension is debitable to Head of Account, under Finance Department Demand No 2071 Pensions and other Retirement Benefits - B- Commuted Value of Pension.</t>
  </si>
  <si>
    <t>ठिकाण Place</t>
  </si>
  <si>
    <t>दिनांक Date</t>
  </si>
  <si>
    <t>नमुना बी</t>
  </si>
  <si>
    <t>FORM B</t>
  </si>
  <si>
    <t xml:space="preserve">(महाराष्ट्र नागरी सेवा (निवृत्ती वेतनाचे  अंशराशीकरण ) नियम ,  1984 मधील नियम  5 (2), 12,13(3) , 14(1) ,0,15 (3) निवृत्ती वेतन प्रदान आदेश  देतांना निवृत्तीवेतनाच्या अंशराशीकृत मुल्याचे प्रदान प्राधिकृत करण्यात यावे अशी अर्जदाराची इच्छा असेल त्यावेळी, वैद्यकिीय तपासणीशिवाय  नियत वयमान  निवृत्तीवेतनाच्या काही भागाचे अंशराशीकरण करण्यासाठी अर्जाचा नमुना                   (सेवानिवृत्ती तीन महीन्यांच्या आत दोन प्रती सादर कराव्यात) </t>
  </si>
  <si>
    <t xml:space="preserve">form  of application for commutation of a fraction of Superannuation Pension without medical examination when  desires that the payment of the commuted value of  pension should  be authorised at applicant the  time of issue of the  Pension  Payment Order. </t>
  </si>
  <si>
    <t>( To be submitted in duplicate  at least three months  before that date of retirement .)</t>
  </si>
  <si>
    <t>भाग-एक   PART-I</t>
  </si>
  <si>
    <t>अमरावती. 444602</t>
  </si>
  <si>
    <t>विषय - वैद्यकीय  तपासणीशिवाय निवृत्तीवेतनाचे अंशराशीकरण</t>
  </si>
  <si>
    <t>Subject -Commucation of  Pension without medical examination</t>
  </si>
  <si>
    <t>महोदय , Sir,</t>
  </si>
  <si>
    <t xml:space="preserve">                 महाराष्ट्र नागरी सेवा (निव्‌त्तीवेतनाचे  अंशराशीकरण ) नियम ,  1984 मधील नियम  मधील तरतुदीनुसार, खाली दर्शविण्यात आल्याप्रमाणे मला माझ्या निवृत्तीवेतनाच्या काही भागाचे अंशराशीकरण करावयाचे  आहे. आवश्यक तपशील खाली दिला आहे :-</t>
  </si>
  <si>
    <t xml:space="preserve">                   I desire to commute a fraction of may pension as indicated below in accordance with the  provision contrined in Mahrashtra  Civil Service ( Communication of Pension ) Rules,  १९८४. The necessary perticulars are furnished below :-</t>
  </si>
  <si>
    <t>पदनाम Designation</t>
  </si>
  <si>
    <t>नियत वयोमान  सेवानिवृत्तीचे तारीख Date of  retirement on superannuation</t>
  </si>
  <si>
    <t>**  सेवानिवृत्तीवेतन घ्यावयाचे  ते संवितरण  प्राधीकरण (ए) कोषागार  / उपकोषागार (कोषागाराचे / उपकोषागाराचे नांव व संपूर्ण पत्ता) (बी) (एक) राष्ट्रीयकृत बॅकेची शाखा व तिचा संपुर्ण पत्ता (दोन) मासिक निवृत्तीवेतन ज्या बॅकखाते क्रमांकावर प्रत्येक महीन्यात  जमा करावयाचे  ते खाते क्रमांक Disbursing authority from which pension is to be drawan after retirement Treasury / Sub-treasury (Name and complete address  of the Treasury / su-treasury to be indicated Branch of the Nationalised Bank with complete postal address Bank Account Number to which monthly  pension is to be credited each month.</t>
  </si>
  <si>
    <t xml:space="preserve">सध्याचा डाक पत्ता / सेवानिवृत्तीनंतरचा डाक पत्ता   Present Postal Address / Postal address after retirement </t>
  </si>
  <si>
    <t>दिनांक Date:-</t>
  </si>
  <si>
    <t>टिप :- सेवानिवृत्तीवेतन जेथुन निवृत्तीवेतन घेण्यात येणार असेल, त्या प्राधिकरणामार्फत  निवृत्तीवेतनाच्या अंशराशीकृत मुल्याचे प्रदान करण्यात येईल . अशा प्राधिकरणाव्यतिरिक्त  इतर कोणत्याही  संवितरण  प्राणिकरमार्फत निवृत्तीवेतनाचे  . अंशराशीकृतमूल्य  घेण्याची मुभा अर्जदाराला  असणार नाही</t>
  </si>
  <si>
    <t>Note :- The payment of commuted value of pension shall be made through the disbursing  authority from which pension  is to be drawn after retirement  . It is  not open to an applicant to draw the commuted value of pension from a disbursing authority other that  the disburing authority from which pension is to be drawn.</t>
  </si>
  <si>
    <t>** लागु नसलेला मजकूर खोडावा . Score  out which is not applicable .</t>
  </si>
  <si>
    <t xml:space="preserve">भाग -दोन पोच पावती PART- II   ACKNOWLEDGEMENT </t>
  </si>
  <si>
    <t>यांच्याकडून वैद्यकीय  तपासणीशिवाय निवृत्तीवेतनाच्या भागाचे  अंशराशीकरण करण्यासंबंधातील नमुना बी च्या भाग एक मधील अर्ज मिळाला.  Application in Part-I of Form -B for commutation if a fraction of pension without medical examination.</t>
  </si>
  <si>
    <t>टिप :- नियत वयमान सेवानिवृत्तीच्या तारखेपूर्वी  तीन महीन्याच्या कालावधी संपण्याच्या आत कार्यालय प्रमुखाला अर्ज मिळाला असेल तर , हि पोच  पावती नमुन्यापासुन अलग करून अर्जदाराकडे  सुपुर्द  करावी  . अर्ज डाकेले आला असेल तर , त्याची पोंच त्याचं दिवशी द्यावी व ती पावती  अर्जदाराकडे  नोंदणीकृत पाकिटामधून पाठवावी . अर्ज  विनिर्दिष्ट तारखेनंतर  किंवा त्या तारखेपूर्वी  डाकेने पाठविण्यात आला याबद्दल सबळ पुरावा  अर्जदाराने  सादर केल्यानंतरच तो अर्ज  स्विकारण्यात  यावा .</t>
  </si>
  <si>
    <t>Note :- If the application has been received by the Head of Office  before the expiry of three months before the dtae of retirement on superannuation, this acknowledgement should be detached  from the Form and handed over to the the applicant if the Form has been received by post it has to be acknowledged on the same day and the , acknowledgment sent  under  registered coved to the applicant. In case it is received after the specified date. It should be  accepted only if it has been put into the post on or before that date subject to the production of evidence to that effect by the applicant.</t>
  </si>
  <si>
    <t>[ Form-B</t>
  </si>
  <si>
    <t>2 . सर्व बाबतीत  पूर्ण करण्यात आलेले अर्जदाराने निवृत्तीवेतनविषयक कागदपत्र या विभागाचे  / कार्यालयाचे  पत्र क्रमांक.------------दिनांक  -------------------------अन्वये  आपणाकडे पाठविण्यात  आले होते . निवृत्तीवेतन प्रदान आदेश देतेवेळी निवृत्तीवेतनाच्या अंशराशीकृत मूल्याचे प्रदान प्राधिकृत करण्यात यावे व तो आदेश अर्जदाराच्या सेवानिवृत्तीच्या एक महीना अगोदर  देण्यात यावा अशी विनंती आहे .</t>
  </si>
  <si>
    <t>The pension  papers of the applicant  completed in all respect were forwarded under this Department / Office letter no. ----------------dated ---------------------------it is requested that the payment which  may be  issued  one month before  the retirement of the applicant.</t>
  </si>
  <si>
    <t>3 . या नमुन्याच्या भाग- एकची पोच , भाग -दोन मध्ये देण्यात आली असून ती  -----------------------------रोजी अर्जदाराकडे  स्वतत्ररीत्या पाठविण्यात  आली आहे . The receipt  of Part - I  of this from has been acknowledgement in  Part-II which has been  forwarded separately to the applicant on ------------------------------------------------------</t>
  </si>
  <si>
    <t>4 . निवृत्तीवेतनाचे अंशराशीकृत मूल्य वित्त विभागाखालील मागणी क्रमांक --------------------2071 निवृत्तीवेतन व इतर  सेवानिवृत्ती  लाभ  - बी- निवृत्तीवेतनाचे अंशराशीकृत मूल्य या लेखाशीर्ष्रखाली खर्ची घालावयाचे  आहे .</t>
  </si>
  <si>
    <t>The commuted value  of pension is debitable to Head of Account, under Finance Department Demand No ------------------2071 Pensions and other Retirement Benefits - B- Commuted Value of Pension.</t>
  </si>
  <si>
    <t>Last Pay</t>
  </si>
  <si>
    <t>Date Of Joining</t>
  </si>
  <si>
    <t xml:space="preserve">विषय:- अर्जित रजा रोखीकरण करणेबाबत, </t>
  </si>
  <si>
    <r>
      <t xml:space="preserve">             </t>
    </r>
    <r>
      <rPr>
        <b/>
        <sz val="12"/>
        <color theme="1"/>
        <rFont val="DVOT-Surekh"/>
      </rPr>
      <t xml:space="preserve"> </t>
    </r>
  </si>
  <si>
    <t xml:space="preserve">                                                                                               सार्वजन‍िक बांधकाम प्रादेशीक व‍िभाग,</t>
  </si>
  <si>
    <t xml:space="preserve">                                                                                                                अमरावती. </t>
  </si>
  <si>
    <t xml:space="preserve">आदेश क्रमांक : का-4(1)/अर्जित रजा/वैन/2024/           /दिनांक </t>
  </si>
  <si>
    <t xml:space="preserve">पृष्ठांकन क्रमांक का 4(1)/वैन/                     / द‍िनांक </t>
  </si>
  <si>
    <t xml:space="preserve">वरिष्ठ कोषागार अध‍िकारी, ज‍िल्हा कोषागार कार्यालय,….......... यांचे माहीतीस्तव. </t>
  </si>
  <si>
    <t xml:space="preserve">आदेश नस्ती /  वैयक्तीक नस्ती </t>
  </si>
  <si>
    <t>.(1)</t>
  </si>
  <si>
    <t>.(2)</t>
  </si>
  <si>
    <t>.(3)</t>
  </si>
  <si>
    <t>विभाग / कार्यालय</t>
  </si>
  <si>
    <t>Department / Office</t>
  </si>
  <si>
    <t xml:space="preserve">Date </t>
  </si>
  <si>
    <t>To be attested by a Gazetted Government  Servant)</t>
  </si>
  <si>
    <t>:1:</t>
  </si>
  <si>
    <t>(‹ú)</t>
  </si>
  <si>
    <t>(¤üÖê­Ö)</t>
  </si>
  <si>
    <t>:2:</t>
  </si>
  <si>
    <t>निवृत्तीवेतनधारकाचे छायाचित्र</t>
  </si>
  <si>
    <t>PENSIONER'S PHOTOGRAPH</t>
  </si>
  <si>
    <t>Signature of the Pensioner</t>
  </si>
  <si>
    <t>:3:</t>
  </si>
  <si>
    <t>निवृत्तीवेतनधारकाची सही</t>
  </si>
  <si>
    <t>प्रमाणपत्र</t>
  </si>
  <si>
    <t>कार्यालय प्रमुख यांची सही</t>
  </si>
  <si>
    <t>Signature  of the Head of Office</t>
  </si>
  <si>
    <t xml:space="preserve">                                                                                                                                                                                                                                                                  </t>
  </si>
  <si>
    <t xml:space="preserve"> - - - - - - - - - - - - - - - - - - - - - - - - - - - - - - - - - - - - - - - - - - - - - - - - - - - - - - - - -  - -</t>
  </si>
  <si>
    <t>:4:</t>
  </si>
  <si>
    <t xml:space="preserve"> Senior  Clerk</t>
  </si>
  <si>
    <t>प्रमाणित  करण्यात येते की , वरील  नमुना सही माझ्या समक्ष करण्यात आली.  Certified that the above  specimen signature was taken in my presence.</t>
  </si>
  <si>
    <t>हात चेहरा इत्यादींवर असल्यास , कोणत्याही वैयक्तीक खुणा .Personal marks, if any, on the had , face etc.</t>
  </si>
  <si>
    <t>उंची</t>
  </si>
  <si>
    <t>खालील प्रमाणे विभागीय चौकशी/ न्यायालयीन प्रकरण प्रलंबित नसल्याबाबतचे प्रमाणपत्र प्राप्त झाले आहे.</t>
  </si>
  <si>
    <t xml:space="preserve"> सेवानिवृत्ती प्रकरण हे सेवार्थ प्रणालीत प्रविष्ठ केल्यानंतर सेवार्थ प्रणालीनुसार खालील प्रमाणे त्यांना निवृत्ती वेतन, सेवानिवृत्ती उपदान, कुटूंब निवृत्ती वेतन व अंशराशीकरण अनुज्ञेय ठरते.</t>
  </si>
  <si>
    <t>(प्र.म.पुरी)</t>
  </si>
  <si>
    <t>का-४(१)</t>
  </si>
  <si>
    <t xml:space="preserve">विशेष अधीक्षक </t>
  </si>
  <si>
    <t>I कार्यकारी अभियंता, सा.बां.विभाग, xxxx, यांचे पत्र क्र. xxxx दि. Xx/xx/2024 नुसार ना-देय, ना-मागणी, ना-चौकशी प्रमाणपत्र प्राप्त. ( दि. 16.1.1992 ते 28.8.1996 )</t>
  </si>
  <si>
    <t>II कार्यकारी अभियंता, वि.प्र.(सा.बां.)विभाग क्र.२, xxx, यांचे पत्र क्र. xxx दि. xx/xx/2024 नुसार ना-देय, ना-मागणी, ना-चौकशी प्रमाणपत्र प्राप्त. ( दि. 29.08.1996 ते 16.10.1997 )</t>
  </si>
  <si>
    <t>III कार्यकारी अभियंता, राष्ट्रीय महामार्ग विभाग, xxxx, यांचे पत्र क्र. xxx दि. xx/xx/2024 नुसार ना-देय, ना-मागणी, ना-चौकशी प्रमाणपत्र प्राप्त. ( दि. 17.10.1997 ते 18.03.2004 )</t>
  </si>
  <si>
    <t>IV अधीक्षक अभियंता, सा.बां.मंडळ, xxxx, यांचे पत्र क्र यांचे पत्र क्र. xxx दि. Xx/xx/2024 नुसार ना-देय, ना-मागणी, ना-चौकशी प्रमाणपत्र प्राप्त. ( दि. 18.03.2004 ते 22.02.2008 व 22.02.2008 ते 01.08.2015 प्रथम लिपीक )</t>
  </si>
  <si>
    <t>/- ईतके आहे.</t>
  </si>
  <si>
    <t xml:space="preserve">एवढे अनुज्ञेय आहे. </t>
  </si>
  <si>
    <t>(xxxxxxx)</t>
  </si>
  <si>
    <r>
      <t xml:space="preserve">विषय:- </t>
    </r>
    <r>
      <rPr>
        <u/>
        <sz val="11"/>
        <color theme="1"/>
        <rFont val="DVOT-Surekh"/>
      </rPr>
      <t>सेवानिवृत्ती प्रकरण महालेखाकार नागपुर यांना सादर करणे बाबतचा प्रस्ताव</t>
    </r>
  </si>
  <si>
    <t>1.    जन्म तारीख</t>
  </si>
  <si>
    <t xml:space="preserve">2.    सेवेतील रुजू दिनांक </t>
  </si>
  <si>
    <t>3.    सेवानिवृत्तीची तारीख</t>
  </si>
  <si>
    <t>4.    झालेली सेवा</t>
  </si>
  <si>
    <t xml:space="preserve">5.   ना देय/ना चौकशी/ ना घटना  प्रमाणपत्र       </t>
  </si>
  <si>
    <t>8.       निवृत्ती वेतन</t>
  </si>
  <si>
    <t>9.          सेवानिवृत्ती उपदान</t>
  </si>
  <si>
    <t>10.       अंशराशीकरण</t>
  </si>
  <si>
    <t xml:space="preserve"> -------------------------------------------------------------</t>
  </si>
  <si>
    <t xml:space="preserve">वरिष्ठ लिपीक,  </t>
  </si>
  <si>
    <t>Sr.No</t>
  </si>
  <si>
    <t>Perticular</t>
  </si>
  <si>
    <t>Details</t>
  </si>
  <si>
    <t>Name (In English)</t>
  </si>
  <si>
    <t>Name (In Marathi)</t>
  </si>
  <si>
    <t>Sevaarth ID</t>
  </si>
  <si>
    <t>Hight</t>
  </si>
  <si>
    <t>Gender</t>
  </si>
  <si>
    <t>Adhaar No</t>
  </si>
  <si>
    <t>Landline No with std</t>
  </si>
  <si>
    <t>State Bank Of India</t>
  </si>
  <si>
    <t>Camp Branch</t>
  </si>
  <si>
    <t>SBIN0003866</t>
  </si>
  <si>
    <t>Camp  Amravati</t>
  </si>
  <si>
    <t>पेन्शनची विक्री करावयाची आहे का? Commuted of Pension</t>
  </si>
  <si>
    <t xml:space="preserve">Retirement </t>
  </si>
  <si>
    <t>नमुना ५ चे सहपत्र / Enclose  of Form 5</t>
  </si>
  <si>
    <t>सहच्या नमुन्याची चिठ्ठी</t>
  </si>
  <si>
    <t>नमुना ५ चे सहपत्र/ Enclose  of Form 5</t>
  </si>
  <si>
    <t>(राजपत्रीत शासकीय कर्मचाऱ्याने साक्षांकित केलेल्या  असाव्यात)</t>
  </si>
  <si>
    <t>Shri ….......................</t>
  </si>
  <si>
    <t xml:space="preserve">          सेवान‍िवृत्तीचे द‍िनांकापुर्वी तीन मह‍िने आगोदर भव‍िष्य निर्वाह न‍िधीचे मासीक अभ‍िदान बंद करण्यात येते. त्यानंतर  अंत‍िम प्रदानाबाबतचा प्रस्ताव महालेखाकार यांचेकडे सादर करण्यात येतो. </t>
  </si>
  <si>
    <t xml:space="preserve">           आदेशार्थ सादर.</t>
  </si>
  <si>
    <t xml:space="preserve">           3. मी माझ्या कार्यालयातुन रक्कम घेऊ इच्छितो. माझ्या वैयक्तिक ओळख चिन्हांचा तपशील (निरक्षर वर्गणीदाराच बाबतीत) डाव्या हाताच्या अंगठयाचा ठसा व बोटांचे ठसे आणि (साक्षर वर्गणीदारांच्या बाबतीत ) सहीचा नमुना, यांच्या शासनाच्या राजपत्रित अधिकाऱ्याने यथोचितरित्या अनुप्रमाणित केलेंल्या दोन प्रती या सोबत जोडल्या आहे.</t>
  </si>
  <si>
    <r>
      <t xml:space="preserve">        4. मला देण्यात आलेल्या             वर्षाच्या लेखा विवरणपत्रात नमुद केल्याप्रमाणे / आपल्या कार्यालयात ठेवण्यात येणाऱ्या खातेवही लेख्यानुसार माझ्या भविष्य निर्वाह निधी लेख्यात </t>
    </r>
    <r>
      <rPr>
        <b/>
        <sz val="12"/>
        <color theme="1"/>
        <rFont val="DVOT-SurekhMR"/>
      </rPr>
      <t>रु.           /-</t>
    </r>
    <r>
      <rPr>
        <sz val="12"/>
        <color theme="1"/>
        <rFont val="DVOT-SurekhMR"/>
      </rPr>
      <t xml:space="preserve"> </t>
    </r>
    <r>
      <rPr>
        <b/>
        <sz val="12"/>
        <color theme="1"/>
        <rFont val="DVOT-SurekhMR"/>
      </rPr>
      <t xml:space="preserve">       ( अक्षरी रुपये       फक्त)</t>
    </r>
    <r>
      <rPr>
        <sz val="12"/>
        <color theme="1"/>
        <rFont val="DVOT-SurekhMR"/>
      </rPr>
      <t xml:space="preserve"> इतकी रक्कम जमा होती. मी आपणांस विनंती करतो / करते की कृपया माझ्या भविष्यनिर्वाह निधी लेख्याचे पुनर्विलोकन / पुनर्लेखन (आवश्यक असल्यास) करुन तो अद्यावत करण्यात यावा.</t>
    </r>
  </si>
  <si>
    <t xml:space="preserve">       5.खाली नमुद केलेल्या आयुर्विमा पत्रासाठी रक्कम भरण्याची वित्त व्यवस्था मी माझ्या भविष्यनिर्वाह निधी लेख्यातुन केलेली होती.</t>
  </si>
  <si>
    <t xml:space="preserve">        6. मी असे नमुद करतो की, माझ्या वेतनातुन भविष्य निर्वाह निधीची शेवटची रक्कम वजा केल्यानंतर ताबडतोब मी हया अर्जाचा भाग दोन मध्ये दुसरा अर्ज सादर करीन.</t>
  </si>
  <si>
    <t xml:space="preserve">          वर नमुद केलेल्या भविष्य निर्वाह निधी लेखा विवरणपत्रात दर्शविलेल्या कालावधीनंतर तात्पुरत्या व ना परतावा काढण्यास मंजुरी दिलेल्या रकमांचा तपशील पुढे नमुद केला आहे.  रक्कम  रुपये</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</si>
</sst>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4000439]0"/>
    <numFmt numFmtId="165" formatCode="&quot;₹&quot;\ #,##0.00"/>
  </numFmts>
  <fonts count="75" x14ac:knownFonts="1">
    <font>
      <sz val="11"/>
      <color theme="1"/>
      <name val="Calibri"/>
      <family val="2"/>
      <scheme val="minor"/>
    </font>
    <font>
      <sz val="11"/>
      <color rgb="FFFF0000"/>
      <name val="Calibri"/>
      <family val="2"/>
      <scheme val="minor"/>
    </font>
    <font>
      <b/>
      <sz val="11"/>
      <color theme="1"/>
      <name val="Calibri"/>
      <family val="2"/>
      <scheme val="minor"/>
    </font>
    <font>
      <sz val="11"/>
      <color theme="0" tint="-0.249977111117893"/>
      <name val="Calibri"/>
      <family val="2"/>
      <scheme val="minor"/>
    </font>
    <font>
      <sz val="11"/>
      <color theme="1"/>
      <name val="DVOT-Surekh"/>
    </font>
    <font>
      <sz val="12"/>
      <color theme="1"/>
      <name val="DVOT-SurekhMR"/>
    </font>
    <font>
      <b/>
      <sz val="14"/>
      <color theme="1"/>
      <name val="DVOT-SurekhMR"/>
    </font>
    <font>
      <b/>
      <sz val="12"/>
      <color theme="1"/>
      <name val="DVOT-SurekhMR"/>
    </font>
    <font>
      <sz val="7"/>
      <color theme="1"/>
      <name val="DVOT-SurekhMR"/>
    </font>
    <font>
      <sz val="10"/>
      <color theme="1"/>
      <name val="Times New Roman"/>
      <family val="1"/>
    </font>
    <font>
      <sz val="12"/>
      <color rgb="FFA6A6A6"/>
      <name val="DVOT-SurekhMR"/>
    </font>
    <font>
      <b/>
      <sz val="12"/>
      <color rgb="FFA6A6A6"/>
      <name val="DVOT-SurekhMR"/>
    </font>
    <font>
      <b/>
      <sz val="9"/>
      <color theme="1"/>
      <name val="DVOT-Surekh"/>
    </font>
    <font>
      <b/>
      <sz val="10"/>
      <color theme="1"/>
      <name val="DVOT-Surekh"/>
    </font>
    <font>
      <sz val="12"/>
      <color theme="0" tint="-0.14999847407452621"/>
      <name val="DVOT-SurekhMR"/>
    </font>
    <font>
      <u/>
      <sz val="11"/>
      <color theme="10"/>
      <name val="Calibri"/>
      <family val="2"/>
      <scheme val="minor"/>
    </font>
    <font>
      <sz val="11"/>
      <color theme="1"/>
      <name val="Calibri"/>
      <family val="2"/>
      <scheme val="minor"/>
    </font>
    <font>
      <b/>
      <sz val="11"/>
      <color rgb="FFFFFF00"/>
      <name val="Calibri"/>
      <family val="2"/>
      <scheme val="minor"/>
    </font>
    <font>
      <b/>
      <sz val="11"/>
      <color theme="5"/>
      <name val="Calibri"/>
      <family val="2"/>
      <scheme val="minor"/>
    </font>
    <font>
      <sz val="11"/>
      <name val="DVOT-Surekh"/>
    </font>
    <font>
      <sz val="10"/>
      <name val="Arial"/>
      <family val="2"/>
    </font>
    <font>
      <b/>
      <sz val="16"/>
      <name val="DVB-TTSurekh"/>
      <family val="5"/>
    </font>
    <font>
      <b/>
      <sz val="14"/>
      <name val="DVB-TTSurekh"/>
      <family val="5"/>
    </font>
    <font>
      <b/>
      <sz val="9"/>
      <color indexed="81"/>
      <name val="Tahoma"/>
      <family val="2"/>
    </font>
    <font>
      <sz val="9"/>
      <color indexed="81"/>
      <name val="Tahoma"/>
      <family val="2"/>
    </font>
    <font>
      <sz val="10"/>
      <name val="Arial"/>
      <family val="2"/>
    </font>
    <font>
      <sz val="16"/>
      <name val="DVB-TTSurekh"/>
      <family val="5"/>
    </font>
    <font>
      <b/>
      <sz val="12"/>
      <name val="DVB-TTSurekh"/>
      <family val="5"/>
    </font>
    <font>
      <b/>
      <sz val="8"/>
      <name val="DVOT-Surekh"/>
    </font>
    <font>
      <b/>
      <sz val="16"/>
      <name val="DVOT-Surekh"/>
    </font>
    <font>
      <b/>
      <sz val="10"/>
      <name val="DVOT-Surekh"/>
    </font>
    <font>
      <sz val="14"/>
      <name val="DVB-TTSurekh"/>
      <family val="5"/>
    </font>
    <font>
      <sz val="11"/>
      <name val="DVOT-SurekhMR"/>
    </font>
    <font>
      <b/>
      <sz val="11"/>
      <name val="DVOT-SurekhMR"/>
    </font>
    <font>
      <b/>
      <sz val="12"/>
      <name val="DVOT-SurekhMR"/>
    </font>
    <font>
      <b/>
      <sz val="11"/>
      <name val="DVOT-Surekh"/>
    </font>
    <font>
      <b/>
      <sz val="11"/>
      <name val="DVB-TTSurekh"/>
      <family val="5"/>
    </font>
    <font>
      <sz val="11"/>
      <color theme="0" tint="-0.14999847407452621"/>
      <name val="DVOT-SurekhMR"/>
    </font>
    <font>
      <sz val="14"/>
      <color theme="0" tint="-0.14999847407452621"/>
      <name val="DVB-TTSurekh"/>
      <family val="5"/>
    </font>
    <font>
      <sz val="10"/>
      <name val="DVOT-SurekhMR"/>
    </font>
    <font>
      <sz val="10"/>
      <name val="DVOT-Surekh"/>
    </font>
    <font>
      <sz val="8"/>
      <name val="DVOT-Surekh"/>
    </font>
    <font>
      <b/>
      <u/>
      <sz val="11"/>
      <name val="DVOT-SurekhMR"/>
    </font>
    <font>
      <sz val="16"/>
      <color theme="0" tint="-0.249977111117893"/>
      <name val="DVB-TTSurekh"/>
      <family val="5"/>
    </font>
    <font>
      <sz val="11"/>
      <name val="DVB-TTSurekh"/>
      <family val="5"/>
    </font>
    <font>
      <sz val="10"/>
      <color theme="0" tint="-0.249977111117893"/>
      <name val="DVOT-SurekhMR"/>
    </font>
    <font>
      <sz val="8"/>
      <name val="DVOT-SurekhMR"/>
    </font>
    <font>
      <sz val="12"/>
      <name val="DVOT-Surekh"/>
    </font>
    <font>
      <sz val="11"/>
      <color theme="0" tint="-0.14999847407452621"/>
      <name val="DVOT-Surekh"/>
    </font>
    <font>
      <sz val="11"/>
      <color theme="0" tint="-0.14999847407452621"/>
      <name val="DVB-TTSurekh"/>
      <family val="5"/>
    </font>
    <font>
      <sz val="11"/>
      <color theme="0" tint="-0.249977111117893"/>
      <name val="DVOT-SurekhMR"/>
    </font>
    <font>
      <sz val="14"/>
      <color theme="0" tint="-0.249977111117893"/>
      <name val="DVB-TTSurekh"/>
      <family val="5"/>
    </font>
    <font>
      <sz val="10"/>
      <name val="DVB-TTSurekh"/>
      <family val="5"/>
    </font>
    <font>
      <sz val="11"/>
      <color theme="0" tint="-0.249977111117893"/>
      <name val="DVOT-Surekh"/>
    </font>
    <font>
      <sz val="12"/>
      <name val="DVB-TTSurekh"/>
      <family val="5"/>
    </font>
    <font>
      <sz val="10"/>
      <color theme="0" tint="-0.249977111117893"/>
      <name val="DVOT-Surekh"/>
    </font>
    <font>
      <sz val="12"/>
      <name val="DVOT-SurekhMR"/>
    </font>
    <font>
      <b/>
      <sz val="10"/>
      <name val="DVOT-SurekhMR"/>
    </font>
    <font>
      <sz val="15"/>
      <name val="DVB-TTSurekh"/>
      <family val="5"/>
    </font>
    <font>
      <sz val="11"/>
      <color theme="1"/>
      <name val="DVOT-SurekhMR"/>
    </font>
    <font>
      <b/>
      <sz val="12"/>
      <color theme="1"/>
      <name val="DVOT-Surekh"/>
    </font>
    <font>
      <sz val="12"/>
      <name val="Book Antiqua"/>
      <family val="1"/>
    </font>
    <font>
      <sz val="16"/>
      <name val="DVOT-SurekhMR"/>
    </font>
    <font>
      <b/>
      <sz val="20"/>
      <name val="DVOT-SurekhMR"/>
    </font>
    <font>
      <b/>
      <sz val="12"/>
      <name val="DVOT-Surekh"/>
    </font>
    <font>
      <u/>
      <sz val="11"/>
      <color theme="1"/>
      <name val="DVOT-Surekh"/>
    </font>
    <font>
      <sz val="11"/>
      <color theme="0"/>
      <name val="Calibri"/>
      <family val="2"/>
      <scheme val="minor"/>
    </font>
    <font>
      <b/>
      <sz val="12"/>
      <color rgb="FFFF0000"/>
      <name val="Calibri"/>
      <family val="2"/>
      <scheme val="minor"/>
    </font>
    <font>
      <b/>
      <sz val="12"/>
      <color theme="0"/>
      <name val="Calibri"/>
      <family val="2"/>
      <scheme val="minor"/>
    </font>
    <font>
      <sz val="12"/>
      <color theme="1"/>
      <name val="DVOT-Surekh"/>
    </font>
    <font>
      <b/>
      <sz val="16"/>
      <name val="DVOT-SurekhMR"/>
    </font>
    <font>
      <b/>
      <sz val="30"/>
      <name val="DVOT-SurekhMR"/>
    </font>
    <font>
      <b/>
      <sz val="18"/>
      <name val="DVOT-SurekhMR"/>
    </font>
    <font>
      <sz val="14"/>
      <name val="DVOT-SurekhMR"/>
    </font>
    <font>
      <sz val="11"/>
      <color theme="0" tint="-0.34998626667073579"/>
      <name val="DVOT-Surekh"/>
    </font>
  </fonts>
  <fills count="11">
    <fill>
      <patternFill patternType="none"/>
    </fill>
    <fill>
      <patternFill patternType="gray125"/>
    </fill>
    <fill>
      <patternFill patternType="solid">
        <fgColor theme="9" tint="0.79998168889431442"/>
        <bgColor indexed="64"/>
      </patternFill>
    </fill>
    <fill>
      <patternFill patternType="solid">
        <fgColor rgb="FF00B050"/>
        <bgColor indexed="64"/>
      </patternFill>
    </fill>
    <fill>
      <patternFill patternType="solid">
        <fgColor rgb="FFFF0000"/>
        <bgColor indexed="64"/>
      </patternFill>
    </fill>
    <fill>
      <patternFill patternType="solid">
        <fgColor theme="8" tint="0.79998168889431442"/>
        <bgColor indexed="64"/>
      </patternFill>
    </fill>
    <fill>
      <patternFill patternType="solid">
        <fgColor theme="5" tint="0.39997558519241921"/>
        <bgColor indexed="64"/>
      </patternFill>
    </fill>
    <fill>
      <patternFill patternType="solid">
        <fgColor rgb="FFFFFF66"/>
        <bgColor indexed="64"/>
      </patternFill>
    </fill>
    <fill>
      <patternFill patternType="solid">
        <fgColor theme="0" tint="-4.9989318521683403E-2"/>
        <bgColor indexed="64"/>
      </patternFill>
    </fill>
    <fill>
      <patternFill patternType="solid">
        <fgColor theme="9" tint="-0.249977111117893"/>
        <bgColor indexed="64"/>
      </patternFill>
    </fill>
    <fill>
      <patternFill patternType="solid">
        <fgColor theme="3" tint="0.79998168889431442"/>
        <bgColor indexed="64"/>
      </patternFill>
    </fill>
  </fills>
  <borders count="74">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style="hair">
        <color auto="1"/>
      </bottom>
      <diagonal/>
    </border>
    <border>
      <left style="thin">
        <color auto="1"/>
      </left>
      <right style="thin">
        <color auto="1"/>
      </right>
      <top style="hair">
        <color auto="1"/>
      </top>
      <bottom style="hair">
        <color auto="1"/>
      </bottom>
      <diagonal/>
    </border>
    <border>
      <left style="thin">
        <color auto="1"/>
      </left>
      <right style="thin">
        <color auto="1"/>
      </right>
      <top style="hair">
        <color auto="1"/>
      </top>
      <bottom style="thin">
        <color auto="1"/>
      </bottom>
      <diagonal/>
    </border>
    <border>
      <left style="thin">
        <color auto="1"/>
      </left>
      <right style="hair">
        <color auto="1"/>
      </right>
      <top style="thin">
        <color auto="1"/>
      </top>
      <bottom style="thin">
        <color auto="1"/>
      </bottom>
      <diagonal/>
    </border>
    <border>
      <left style="hair">
        <color auto="1"/>
      </left>
      <right style="hair">
        <color auto="1"/>
      </right>
      <top style="thin">
        <color auto="1"/>
      </top>
      <bottom style="thin">
        <color auto="1"/>
      </bottom>
      <diagonal/>
    </border>
    <border>
      <left style="hair">
        <color auto="1"/>
      </left>
      <right style="thin">
        <color auto="1"/>
      </right>
      <top style="thin">
        <color auto="1"/>
      </top>
      <bottom style="thin">
        <color auto="1"/>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hair">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
      <left style="hair">
        <color indexed="64"/>
      </left>
      <right style="thin">
        <color indexed="64"/>
      </right>
      <top style="thin">
        <color indexed="64"/>
      </top>
      <bottom style="hair">
        <color indexed="64"/>
      </bottom>
      <diagonal/>
    </border>
    <border>
      <left style="thin">
        <color indexed="64"/>
      </left>
      <right style="hair">
        <color indexed="64"/>
      </right>
      <top style="hair">
        <color indexed="64"/>
      </top>
      <bottom style="hair">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thick">
        <color auto="1"/>
      </left>
      <right style="thin">
        <color auto="1"/>
      </right>
      <top style="thick">
        <color auto="1"/>
      </top>
      <bottom/>
      <diagonal/>
    </border>
    <border>
      <left style="thin">
        <color auto="1"/>
      </left>
      <right style="thin">
        <color auto="1"/>
      </right>
      <top style="thick">
        <color auto="1"/>
      </top>
      <bottom/>
      <diagonal/>
    </border>
    <border>
      <left style="thin">
        <color auto="1"/>
      </left>
      <right style="thick">
        <color auto="1"/>
      </right>
      <top style="thick">
        <color auto="1"/>
      </top>
      <bottom/>
      <diagonal/>
    </border>
    <border>
      <left style="thick">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right style="thin">
        <color auto="1"/>
      </right>
      <top style="medium">
        <color auto="1"/>
      </top>
      <bottom style="thin">
        <color auto="1"/>
      </bottom>
      <diagonal/>
    </border>
    <border>
      <left style="thin">
        <color auto="1"/>
      </left>
      <right style="thick">
        <color auto="1"/>
      </right>
      <top style="medium">
        <color auto="1"/>
      </top>
      <bottom style="thin">
        <color auto="1"/>
      </bottom>
      <diagonal/>
    </border>
    <border>
      <left style="thick">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ck">
        <color auto="1"/>
      </right>
      <top style="thin">
        <color auto="1"/>
      </top>
      <bottom style="thin">
        <color auto="1"/>
      </bottom>
      <diagonal/>
    </border>
    <border>
      <left style="thick">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right style="thin">
        <color auto="1"/>
      </right>
      <top style="thin">
        <color auto="1"/>
      </top>
      <bottom style="medium">
        <color auto="1"/>
      </bottom>
      <diagonal/>
    </border>
    <border>
      <left style="thin">
        <color auto="1"/>
      </left>
      <right style="thick">
        <color auto="1"/>
      </right>
      <top style="thin">
        <color auto="1"/>
      </top>
      <bottom style="medium">
        <color auto="1"/>
      </bottom>
      <diagonal/>
    </border>
    <border>
      <left style="thick">
        <color auto="1"/>
      </left>
      <right/>
      <top style="medium">
        <color auto="1"/>
      </top>
      <bottom style="medium">
        <color auto="1"/>
      </bottom>
      <diagonal/>
    </border>
    <border>
      <left/>
      <right style="thick">
        <color auto="1"/>
      </right>
      <top style="medium">
        <color auto="1"/>
      </top>
      <bottom style="medium">
        <color auto="1"/>
      </bottom>
      <diagonal/>
    </border>
    <border>
      <left style="thick">
        <color auto="1"/>
      </left>
      <right/>
      <top style="medium">
        <color auto="1"/>
      </top>
      <bottom style="thin">
        <color auto="1"/>
      </bottom>
      <diagonal/>
    </border>
    <border>
      <left/>
      <right/>
      <top style="medium">
        <color auto="1"/>
      </top>
      <bottom style="thin">
        <color auto="1"/>
      </bottom>
      <diagonal/>
    </border>
    <border>
      <left/>
      <right style="thick">
        <color auto="1"/>
      </right>
      <top style="medium">
        <color auto="1"/>
      </top>
      <bottom style="thin">
        <color auto="1"/>
      </bottom>
      <diagonal/>
    </border>
    <border>
      <left style="thin">
        <color auto="1"/>
      </left>
      <right style="medium">
        <color auto="1"/>
      </right>
      <top style="thin">
        <color auto="1"/>
      </top>
      <bottom style="medium">
        <color auto="1"/>
      </bottom>
      <diagonal/>
    </border>
    <border>
      <left style="thick">
        <color auto="1"/>
      </left>
      <right/>
      <top style="medium">
        <color auto="1"/>
      </top>
      <bottom/>
      <diagonal/>
    </border>
    <border>
      <left/>
      <right style="thick">
        <color auto="1"/>
      </right>
      <top style="medium">
        <color auto="1"/>
      </top>
      <bottom/>
      <diagonal/>
    </border>
    <border>
      <left style="thin">
        <color auto="1"/>
      </left>
      <right/>
      <top style="thin">
        <color auto="1"/>
      </top>
      <bottom style="thin">
        <color auto="1"/>
      </bottom>
      <diagonal/>
    </border>
    <border>
      <left style="thick">
        <color auto="1"/>
      </left>
      <right style="thin">
        <color auto="1"/>
      </right>
      <top/>
      <bottom style="thick">
        <color auto="1"/>
      </bottom>
      <diagonal/>
    </border>
    <border>
      <left style="thin">
        <color auto="1"/>
      </left>
      <right style="thin">
        <color auto="1"/>
      </right>
      <top/>
      <bottom style="thick">
        <color auto="1"/>
      </bottom>
      <diagonal/>
    </border>
    <border>
      <left style="thin">
        <color auto="1"/>
      </left>
      <right style="thick">
        <color auto="1"/>
      </right>
      <top/>
      <bottom style="thick">
        <color auto="1"/>
      </bottom>
      <diagonal/>
    </border>
    <border>
      <left/>
      <right/>
      <top/>
      <bottom style="hair">
        <color auto="1"/>
      </bottom>
      <diagonal/>
    </border>
    <border>
      <left/>
      <right/>
      <top style="hair">
        <color auto="1"/>
      </top>
      <bottom style="hair">
        <color auto="1"/>
      </bottom>
      <diagonal/>
    </border>
    <border>
      <left/>
      <right/>
      <top style="thin">
        <color auto="1"/>
      </top>
      <bottom style="mediumDashed">
        <color auto="1"/>
      </bottom>
      <diagonal/>
    </border>
    <border>
      <left style="hair">
        <color auto="1"/>
      </left>
      <right/>
      <top style="hair">
        <color auto="1"/>
      </top>
      <bottom style="hair">
        <color auto="1"/>
      </bottom>
      <diagonal/>
    </border>
    <border>
      <left/>
      <right style="hair">
        <color auto="1"/>
      </right>
      <top style="hair">
        <color auto="1"/>
      </top>
      <bottom style="hair">
        <color auto="1"/>
      </bottom>
      <diagonal/>
    </border>
    <border>
      <left/>
      <right/>
      <top/>
      <bottom style="mediumDashed">
        <color auto="1"/>
      </bottom>
      <diagonal/>
    </border>
    <border>
      <left/>
      <right style="thick">
        <color auto="1"/>
      </right>
      <top style="thin">
        <color auto="1"/>
      </top>
      <bottom style="thin">
        <color auto="1"/>
      </bottom>
      <diagonal/>
    </border>
    <border>
      <left/>
      <right/>
      <top style="thin">
        <color indexed="64"/>
      </top>
      <bottom style="thin">
        <color indexed="64"/>
      </bottom>
      <diagonal/>
    </border>
    <border>
      <left style="thin">
        <color auto="1"/>
      </left>
      <right style="hair">
        <color auto="1"/>
      </right>
      <top style="hair">
        <color auto="1"/>
      </top>
      <bottom style="thin">
        <color auto="1"/>
      </bottom>
      <diagonal/>
    </border>
    <border>
      <left style="hair">
        <color auto="1"/>
      </left>
      <right style="hair">
        <color auto="1"/>
      </right>
      <top style="hair">
        <color auto="1"/>
      </top>
      <bottom style="thin">
        <color auto="1"/>
      </bottom>
      <diagonal/>
    </border>
    <border>
      <left style="hair">
        <color auto="1"/>
      </left>
      <right style="thin">
        <color auto="1"/>
      </right>
      <top style="hair">
        <color auto="1"/>
      </top>
      <bottom style="thin">
        <color auto="1"/>
      </bottom>
      <diagonal/>
    </border>
  </borders>
  <cellStyleXfs count="7">
    <xf numFmtId="0" fontId="0" fillId="0" borderId="0"/>
    <xf numFmtId="0" fontId="15" fillId="0" borderId="0" applyNumberFormat="0" applyFill="0" applyBorder="0" applyAlignment="0" applyProtection="0"/>
    <xf numFmtId="0" fontId="16" fillId="0" borderId="0"/>
    <xf numFmtId="43" fontId="16" fillId="0" borderId="0" applyFont="0" applyFill="0" applyBorder="0" applyAlignment="0" applyProtection="0"/>
    <xf numFmtId="0" fontId="20" fillId="0" borderId="0"/>
    <xf numFmtId="0" fontId="25" fillId="0" borderId="0"/>
    <xf numFmtId="0" fontId="15" fillId="0" borderId="0" applyNumberFormat="0" applyFill="0" applyBorder="0" applyAlignment="0" applyProtection="0"/>
  </cellStyleXfs>
  <cellXfs count="514">
    <xf numFmtId="0" fontId="0" fillId="0" borderId="0" xfId="0"/>
    <xf numFmtId="0" fontId="0" fillId="0" borderId="0" xfId="0" applyAlignment="1">
      <alignment horizontal="center"/>
    </xf>
    <xf numFmtId="0" fontId="0" fillId="0" borderId="1" xfId="0" applyBorder="1"/>
    <xf numFmtId="0" fontId="0" fillId="0" borderId="2" xfId="0" applyBorder="1"/>
    <xf numFmtId="0" fontId="0" fillId="0" borderId="3" xfId="0" applyBorder="1"/>
    <xf numFmtId="0" fontId="0" fillId="0" borderId="4" xfId="0" applyBorder="1"/>
    <xf numFmtId="0" fontId="0" fillId="0" borderId="5" xfId="0" applyBorder="1"/>
    <xf numFmtId="0" fontId="0" fillId="0" borderId="6" xfId="0" applyBorder="1"/>
    <xf numFmtId="0" fontId="0" fillId="0" borderId="7" xfId="0" applyBorder="1"/>
    <xf numFmtId="0" fontId="0" fillId="0" borderId="0" xfId="0" applyBorder="1"/>
    <xf numFmtId="0" fontId="0" fillId="0" borderId="8" xfId="0" applyBorder="1"/>
    <xf numFmtId="0" fontId="0" fillId="0" borderId="9" xfId="0" applyBorder="1"/>
    <xf numFmtId="0" fontId="0" fillId="0" borderId="10" xfId="0" applyBorder="1"/>
    <xf numFmtId="0" fontId="0" fillId="0" borderId="11" xfId="0" applyBorder="1"/>
    <xf numFmtId="0" fontId="0" fillId="0" borderId="13" xfId="0" applyBorder="1"/>
    <xf numFmtId="0" fontId="0" fillId="0" borderId="14" xfId="0" applyBorder="1"/>
    <xf numFmtId="0" fontId="0" fillId="0" borderId="15" xfId="0" applyBorder="1"/>
    <xf numFmtId="0" fontId="0" fillId="0" borderId="16" xfId="0" applyBorder="1"/>
    <xf numFmtId="0" fontId="0" fillId="0" borderId="18" xfId="0" applyBorder="1"/>
    <xf numFmtId="0" fontId="0" fillId="0" borderId="19" xfId="0" applyBorder="1"/>
    <xf numFmtId="0" fontId="0" fillId="0" borderId="12" xfId="0" applyBorder="1"/>
    <xf numFmtId="0" fontId="0" fillId="0" borderId="22" xfId="0" applyBorder="1"/>
    <xf numFmtId="0" fontId="0" fillId="0" borderId="23" xfId="0" applyBorder="1"/>
    <xf numFmtId="0" fontId="0" fillId="0" borderId="21" xfId="0" applyBorder="1" applyAlignment="1">
      <alignment horizontal="left" vertical="top" wrapText="1"/>
    </xf>
    <xf numFmtId="0" fontId="0" fillId="0" borderId="12" xfId="0" applyBorder="1" applyAlignment="1">
      <alignment horizontal="left" vertical="top" wrapText="1"/>
    </xf>
    <xf numFmtId="0" fontId="0" fillId="0" borderId="22" xfId="0" applyBorder="1" applyAlignment="1">
      <alignment horizontal="left" vertical="top" wrapText="1"/>
    </xf>
    <xf numFmtId="0" fontId="0" fillId="0" borderId="23" xfId="0" applyBorder="1" applyAlignment="1">
      <alignment horizontal="left" vertical="top" wrapText="1"/>
    </xf>
    <xf numFmtId="0" fontId="0" fillId="0" borderId="21" xfId="0" applyBorder="1" applyAlignment="1">
      <alignment vertical="top"/>
    </xf>
    <xf numFmtId="0" fontId="0" fillId="0" borderId="22" xfId="0" applyBorder="1" applyAlignment="1">
      <alignment vertical="top"/>
    </xf>
    <xf numFmtId="0" fontId="0" fillId="0" borderId="23" xfId="0" applyBorder="1" applyAlignment="1">
      <alignment vertical="top"/>
    </xf>
    <xf numFmtId="0" fontId="0" fillId="0" borderId="0" xfId="0" applyBorder="1" applyAlignment="1">
      <alignment vertical="top"/>
    </xf>
    <xf numFmtId="0" fontId="0" fillId="0" borderId="0" xfId="0" applyBorder="1" applyAlignment="1">
      <alignment horizontal="left" vertical="top" wrapText="1"/>
    </xf>
    <xf numFmtId="0" fontId="0" fillId="0" borderId="0" xfId="0" applyBorder="1" applyAlignment="1">
      <alignment horizontal="center" vertical="center"/>
    </xf>
    <xf numFmtId="9" fontId="0" fillId="0" borderId="0" xfId="0" applyNumberFormat="1" applyBorder="1" applyAlignment="1">
      <alignment horizontal="center" vertical="center"/>
    </xf>
    <xf numFmtId="0" fontId="0" fillId="0" borderId="0" xfId="0" applyBorder="1" applyAlignment="1">
      <alignment horizontal="center" vertical="top" wrapText="1"/>
    </xf>
    <xf numFmtId="0" fontId="3" fillId="0" borderId="2" xfId="0" applyFont="1" applyBorder="1" applyAlignment="1">
      <alignment horizontal="center"/>
    </xf>
    <xf numFmtId="0" fontId="0" fillId="0" borderId="0" xfId="0" applyAlignment="1">
      <alignment horizontal="center" vertical="top"/>
    </xf>
    <xf numFmtId="0" fontId="0" fillId="0" borderId="0" xfId="0" applyAlignment="1">
      <alignment horizontal="center" vertical="center"/>
    </xf>
    <xf numFmtId="0" fontId="0" fillId="0" borderId="17" xfId="0" applyBorder="1"/>
    <xf numFmtId="0" fontId="0" fillId="0" borderId="20" xfId="0" applyBorder="1"/>
    <xf numFmtId="0" fontId="0" fillId="0" borderId="21" xfId="0" applyBorder="1" applyAlignment="1">
      <alignment horizontal="center" vertical="top"/>
    </xf>
    <xf numFmtId="0" fontId="0" fillId="0" borderId="22" xfId="0" applyBorder="1" applyAlignment="1">
      <alignment horizontal="center" vertical="top"/>
    </xf>
    <xf numFmtId="0" fontId="0" fillId="0" borderId="23" xfId="0" applyBorder="1" applyAlignment="1">
      <alignment horizontal="center" vertical="top"/>
    </xf>
    <xf numFmtId="9" fontId="0" fillId="0" borderId="22" xfId="0" applyNumberFormat="1" applyBorder="1" applyAlignment="1">
      <alignment horizontal="center" vertical="top"/>
    </xf>
    <xf numFmtId="0" fontId="0" fillId="0" borderId="24" xfId="0" applyFill="1" applyBorder="1" applyAlignment="1">
      <alignment horizontal="center" vertical="top"/>
    </xf>
    <xf numFmtId="0" fontId="0" fillId="0" borderId="26" xfId="0" applyBorder="1"/>
    <xf numFmtId="0" fontId="0" fillId="0" borderId="0" xfId="0" applyAlignment="1">
      <alignment horizontal="left"/>
    </xf>
    <xf numFmtId="0" fontId="5" fillId="0" borderId="0" xfId="0" applyFont="1" applyAlignment="1">
      <alignment horizontal="center" vertical="center"/>
    </xf>
    <xf numFmtId="0" fontId="5" fillId="0" borderId="0" xfId="0" applyFont="1" applyAlignment="1">
      <alignment horizontal="left" vertical="center"/>
    </xf>
    <xf numFmtId="0" fontId="5" fillId="0" borderId="0" xfId="0" applyFont="1" applyAlignment="1">
      <alignment horizontal="center" vertical="top" wrapText="1"/>
    </xf>
    <xf numFmtId="0" fontId="5" fillId="0" borderId="0" xfId="0" applyFont="1" applyAlignment="1">
      <alignment horizontal="left" vertical="top"/>
    </xf>
    <xf numFmtId="0" fontId="7" fillId="0" borderId="28" xfId="0" applyFont="1" applyBorder="1" applyAlignment="1">
      <alignment horizontal="center" vertical="top" wrapText="1"/>
    </xf>
    <xf numFmtId="0" fontId="5" fillId="0" borderId="28" xfId="0" applyFont="1" applyBorder="1" applyAlignment="1">
      <alignment horizontal="center" vertical="top" wrapText="1"/>
    </xf>
    <xf numFmtId="0" fontId="0" fillId="0" borderId="0" xfId="0" applyAlignment="1">
      <alignment horizontal="left" vertical="top"/>
    </xf>
    <xf numFmtId="0" fontId="5" fillId="0" borderId="3" xfId="0" applyFont="1" applyBorder="1" applyAlignment="1">
      <alignment horizontal="left" vertical="top" wrapText="1"/>
    </xf>
    <xf numFmtId="0" fontId="5" fillId="0" borderId="11" xfId="0" applyFont="1" applyBorder="1" applyAlignment="1">
      <alignment horizontal="left" vertical="top" wrapText="1"/>
    </xf>
    <xf numFmtId="0" fontId="7" fillId="0" borderId="0" xfId="0" applyFont="1" applyAlignment="1">
      <alignment horizontal="left" vertical="top"/>
    </xf>
    <xf numFmtId="0" fontId="8" fillId="0" borderId="0" xfId="0" applyFont="1" applyAlignment="1">
      <alignment horizontal="left" vertical="top"/>
    </xf>
    <xf numFmtId="0" fontId="5" fillId="0" borderId="11" xfId="0" applyFont="1" applyBorder="1" applyAlignment="1">
      <alignment horizontal="left" vertical="top"/>
    </xf>
    <xf numFmtId="0" fontId="10" fillId="0" borderId="0" xfId="0" applyFont="1" applyAlignment="1">
      <alignment horizontal="left" vertical="top"/>
    </xf>
    <xf numFmtId="0" fontId="5" fillId="0" borderId="0" xfId="0" applyFont="1" applyAlignment="1">
      <alignment horizontal="center" vertical="top"/>
    </xf>
    <xf numFmtId="0" fontId="5" fillId="0" borderId="31" xfId="0" applyFont="1" applyBorder="1" applyAlignment="1">
      <alignment horizontal="left" vertical="top"/>
    </xf>
    <xf numFmtId="0" fontId="5" fillId="0" borderId="32" xfId="0" applyFont="1" applyBorder="1" applyAlignment="1">
      <alignment horizontal="left" vertical="top"/>
    </xf>
    <xf numFmtId="0" fontId="5" fillId="0" borderId="33" xfId="0" applyFont="1" applyBorder="1" applyAlignment="1">
      <alignment horizontal="left" vertical="top"/>
    </xf>
    <xf numFmtId="0" fontId="5" fillId="0" borderId="34" xfId="0" applyFont="1" applyBorder="1" applyAlignment="1">
      <alignment horizontal="left" vertical="top"/>
    </xf>
    <xf numFmtId="0" fontId="5" fillId="0" borderId="35" xfId="0" applyFont="1" applyBorder="1" applyAlignment="1">
      <alignment horizontal="left" vertical="top"/>
    </xf>
    <xf numFmtId="0" fontId="5" fillId="0" borderId="36" xfId="0" applyFont="1" applyBorder="1" applyAlignment="1">
      <alignment horizontal="left" vertical="top"/>
    </xf>
    <xf numFmtId="0" fontId="7" fillId="0" borderId="35" xfId="0" applyFont="1" applyBorder="1" applyAlignment="1">
      <alignment horizontal="left" vertical="top"/>
    </xf>
    <xf numFmtId="0" fontId="12" fillId="0" borderId="0" xfId="0" applyFont="1" applyAlignment="1">
      <alignment vertical="center"/>
    </xf>
    <xf numFmtId="0" fontId="13" fillId="0" borderId="0" xfId="0" applyFont="1" applyAlignment="1">
      <alignment vertical="center"/>
    </xf>
    <xf numFmtId="0" fontId="5" fillId="0" borderId="30" xfId="0" applyFont="1" applyBorder="1" applyAlignment="1">
      <alignment horizontal="center" vertical="top"/>
    </xf>
    <xf numFmtId="0" fontId="7" fillId="0" borderId="30" xfId="0" applyFont="1" applyBorder="1" applyAlignment="1">
      <alignment horizontal="center" vertical="top"/>
    </xf>
    <xf numFmtId="0" fontId="7" fillId="0" borderId="3" xfId="0" applyFont="1" applyBorder="1" applyAlignment="1">
      <alignment horizontal="center" vertical="top"/>
    </xf>
    <xf numFmtId="0" fontId="7" fillId="0" borderId="11" xfId="0" applyFont="1" applyBorder="1" applyAlignment="1">
      <alignment horizontal="center" vertical="top"/>
    </xf>
    <xf numFmtId="0" fontId="11" fillId="0" borderId="0" xfId="0" applyFont="1" applyAlignment="1">
      <alignment horizontal="center" vertical="top"/>
    </xf>
    <xf numFmtId="0" fontId="7" fillId="0" borderId="0" xfId="0" applyFont="1" applyAlignment="1">
      <alignment horizontal="left" vertical="top"/>
    </xf>
    <xf numFmtId="0" fontId="5" fillId="0" borderId="0" xfId="0" applyFont="1" applyAlignment="1">
      <alignment horizontal="left" vertical="top"/>
    </xf>
    <xf numFmtId="0" fontId="14" fillId="0" borderId="0" xfId="0" applyFont="1" applyAlignment="1">
      <alignment horizontal="center" vertical="top"/>
    </xf>
    <xf numFmtId="0" fontId="4" fillId="0" borderId="0" xfId="0" applyFont="1" applyAlignment="1">
      <alignment horizontal="left" vertical="top" wrapText="1"/>
    </xf>
    <xf numFmtId="0" fontId="7" fillId="0" borderId="0" xfId="0" applyFont="1" applyAlignment="1">
      <alignment vertical="center"/>
    </xf>
    <xf numFmtId="0" fontId="9" fillId="0" borderId="0" xfId="0" applyFont="1" applyAlignment="1">
      <alignment horizontal="left" vertical="center"/>
    </xf>
    <xf numFmtId="0" fontId="5" fillId="0" borderId="0" xfId="0" applyFont="1" applyAlignment="1">
      <alignment horizontal="left" vertical="center"/>
    </xf>
    <xf numFmtId="0" fontId="5" fillId="0" borderId="0" xfId="0" applyFont="1" applyAlignment="1">
      <alignment horizontal="left" wrapText="1"/>
    </xf>
    <xf numFmtId="0" fontId="5" fillId="0" borderId="0" xfId="0" applyFont="1" applyAlignment="1">
      <alignment vertical="top"/>
    </xf>
    <xf numFmtId="0" fontId="5" fillId="0" borderId="0" xfId="0" applyFont="1" applyAlignment="1">
      <alignment vertical="top" wrapText="1"/>
    </xf>
    <xf numFmtId="0" fontId="0" fillId="0" borderId="0" xfId="0" applyAlignment="1">
      <alignment horizontal="center" vertical="top" wrapText="1"/>
    </xf>
    <xf numFmtId="0" fontId="5" fillId="0" borderId="0" xfId="0" applyFont="1" applyAlignment="1">
      <alignment horizontal="left"/>
    </xf>
    <xf numFmtId="14" fontId="0" fillId="0" borderId="0" xfId="0" applyNumberFormat="1" applyAlignment="1">
      <alignment horizontal="left" vertical="top"/>
    </xf>
    <xf numFmtId="0" fontId="0" fillId="0" borderId="0" xfId="0" applyAlignment="1">
      <alignment horizontal="right" vertical="top"/>
    </xf>
    <xf numFmtId="0" fontId="5" fillId="0" borderId="0" xfId="0" applyFont="1" applyAlignment="1">
      <alignment vertical="center"/>
    </xf>
    <xf numFmtId="0" fontId="0" fillId="0" borderId="0" xfId="0"/>
    <xf numFmtId="0" fontId="13" fillId="0" borderId="0" xfId="0" applyFont="1" applyAlignment="1">
      <alignment vertical="center"/>
    </xf>
    <xf numFmtId="0" fontId="5" fillId="0" borderId="0" xfId="0" applyFont="1" applyAlignment="1">
      <alignment horizontal="left" vertical="center"/>
    </xf>
    <xf numFmtId="0" fontId="5" fillId="0" borderId="0" xfId="0" applyFont="1" applyAlignment="1">
      <alignment horizontal="center" vertical="center"/>
    </xf>
    <xf numFmtId="0" fontId="16" fillId="2" borderId="37" xfId="2" applyFill="1" applyBorder="1" applyAlignment="1">
      <alignment vertical="top"/>
    </xf>
    <xf numFmtId="0" fontId="16" fillId="4" borderId="0" xfId="2" applyFill="1" applyAlignment="1">
      <alignment vertical="top"/>
    </xf>
    <xf numFmtId="0" fontId="16" fillId="0" borderId="0" xfId="2" applyAlignment="1">
      <alignment vertical="top"/>
    </xf>
    <xf numFmtId="0" fontId="16" fillId="5" borderId="40" xfId="2" applyFill="1" applyBorder="1" applyAlignment="1">
      <alignment vertical="top"/>
    </xf>
    <xf numFmtId="0" fontId="2" fillId="5" borderId="41" xfId="2" applyFont="1" applyFill="1" applyBorder="1" applyAlignment="1">
      <alignment vertical="top"/>
    </xf>
    <xf numFmtId="0" fontId="16" fillId="5" borderId="12" xfId="2" applyFill="1" applyBorder="1" applyAlignment="1">
      <alignment vertical="top"/>
    </xf>
    <xf numFmtId="0" fontId="16" fillId="2" borderId="44" xfId="2" applyFill="1" applyBorder="1" applyAlignment="1">
      <alignment vertical="top"/>
    </xf>
    <xf numFmtId="0" fontId="2" fillId="2" borderId="12" xfId="2" applyFont="1" applyFill="1" applyBorder="1" applyAlignment="1">
      <alignment vertical="top"/>
    </xf>
    <xf numFmtId="0" fontId="16" fillId="2" borderId="12" xfId="2" applyFill="1" applyBorder="1" applyAlignment="1">
      <alignment vertical="top"/>
    </xf>
    <xf numFmtId="0" fontId="16" fillId="5" borderId="44" xfId="2" applyFill="1" applyBorder="1" applyAlignment="1">
      <alignment vertical="top"/>
    </xf>
    <xf numFmtId="0" fontId="2" fillId="5" borderId="12" xfId="2" applyFont="1" applyFill="1" applyBorder="1" applyAlignment="1">
      <alignment vertical="top"/>
    </xf>
    <xf numFmtId="0" fontId="16" fillId="6" borderId="0" xfId="2" applyFill="1" applyAlignment="1">
      <alignment horizontal="right" vertical="top"/>
    </xf>
    <xf numFmtId="0" fontId="16" fillId="6" borderId="0" xfId="2" applyFill="1" applyAlignment="1">
      <alignment vertical="top"/>
    </xf>
    <xf numFmtId="0" fontId="16" fillId="2" borderId="47" xfId="2" applyFill="1" applyBorder="1" applyAlignment="1">
      <alignment vertical="top"/>
    </xf>
    <xf numFmtId="0" fontId="2" fillId="2" borderId="48" xfId="2" applyFont="1" applyFill="1" applyBorder="1" applyAlignment="1">
      <alignment vertical="top"/>
    </xf>
    <xf numFmtId="0" fontId="16" fillId="5" borderId="41" xfId="2" applyFill="1" applyBorder="1" applyAlignment="1">
      <alignment horizontal="left" vertical="top" wrapText="1"/>
    </xf>
    <xf numFmtId="0" fontId="16" fillId="2" borderId="12" xfId="2" applyFill="1" applyBorder="1" applyAlignment="1">
      <alignment horizontal="left" vertical="top" wrapText="1"/>
    </xf>
    <xf numFmtId="0" fontId="16" fillId="5" borderId="47" xfId="2" applyFill="1" applyBorder="1" applyAlignment="1">
      <alignment vertical="top"/>
    </xf>
    <xf numFmtId="0" fontId="2" fillId="5" borderId="48" xfId="2" applyFont="1" applyFill="1" applyBorder="1" applyAlignment="1">
      <alignment horizontal="left" vertical="top" wrapText="1"/>
    </xf>
    <xf numFmtId="0" fontId="16" fillId="3" borderId="0" xfId="2" applyFill="1" applyAlignment="1">
      <alignment horizontal="right" vertical="top"/>
    </xf>
    <xf numFmtId="0" fontId="16" fillId="3" borderId="0" xfId="2" applyFill="1" applyAlignment="1">
      <alignment vertical="top"/>
    </xf>
    <xf numFmtId="2" fontId="16" fillId="0" borderId="0" xfId="2" applyNumberFormat="1" applyAlignment="1">
      <alignment horizontal="center" vertical="center"/>
    </xf>
    <xf numFmtId="0" fontId="16" fillId="5" borderId="12" xfId="2" applyFill="1" applyBorder="1" applyAlignment="1">
      <alignment horizontal="left" vertical="top" wrapText="1"/>
    </xf>
    <xf numFmtId="0" fontId="2" fillId="2" borderId="48" xfId="2" applyFont="1" applyFill="1" applyBorder="1" applyAlignment="1">
      <alignment horizontal="left" vertical="top" wrapText="1"/>
    </xf>
    <xf numFmtId="2" fontId="16" fillId="5" borderId="43" xfId="2" applyNumberFormat="1" applyFill="1" applyBorder="1" applyAlignment="1">
      <alignment horizontal="center" vertical="top"/>
    </xf>
    <xf numFmtId="0" fontId="16" fillId="2" borderId="48" xfId="2" applyFill="1" applyBorder="1" applyAlignment="1">
      <alignment horizontal="left" vertical="top" wrapText="1"/>
    </xf>
    <xf numFmtId="2" fontId="16" fillId="2" borderId="50" xfId="2" applyNumberFormat="1" applyFill="1" applyBorder="1" applyAlignment="1">
      <alignment horizontal="center" vertical="top"/>
    </xf>
    <xf numFmtId="0" fontId="2" fillId="5" borderId="48" xfId="2" applyFont="1" applyFill="1" applyBorder="1" applyAlignment="1">
      <alignment horizontal="right" vertical="top"/>
    </xf>
    <xf numFmtId="0" fontId="16" fillId="5" borderId="48" xfId="2" applyFill="1" applyBorder="1" applyAlignment="1">
      <alignment vertical="top"/>
    </xf>
    <xf numFmtId="9" fontId="18" fillId="5" borderId="56" xfId="2" applyNumberFormat="1" applyFont="1" applyFill="1" applyBorder="1" applyAlignment="1">
      <alignment horizontal="left" vertical="top"/>
    </xf>
    <xf numFmtId="2" fontId="16" fillId="5" borderId="50" xfId="2" applyNumberFormat="1" applyFill="1" applyBorder="1" applyAlignment="1">
      <alignment vertical="top"/>
    </xf>
    <xf numFmtId="0" fontId="2" fillId="2" borderId="57" xfId="2" applyFont="1" applyFill="1" applyBorder="1" applyAlignment="1">
      <alignment horizontal="center" vertical="center"/>
    </xf>
    <xf numFmtId="0" fontId="16" fillId="2" borderId="5" xfId="2" applyFill="1" applyBorder="1" applyAlignment="1">
      <alignment horizontal="left" vertical="top"/>
    </xf>
    <xf numFmtId="0" fontId="2" fillId="2" borderId="0" xfId="2" applyFont="1" applyFill="1" applyAlignment="1">
      <alignment horizontal="center" vertical="top"/>
    </xf>
    <xf numFmtId="2" fontId="16" fillId="2" borderId="53" xfId="2" applyNumberFormat="1" applyFill="1" applyBorder="1" applyAlignment="1">
      <alignment vertical="top"/>
    </xf>
    <xf numFmtId="0" fontId="16" fillId="2" borderId="58" xfId="2" applyFill="1" applyBorder="1" applyAlignment="1">
      <alignment horizontal="left" vertical="top"/>
    </xf>
    <xf numFmtId="0" fontId="16" fillId="5" borderId="40" xfId="2" applyFill="1" applyBorder="1" applyAlignment="1">
      <alignment horizontal="center" vertical="center"/>
    </xf>
    <xf numFmtId="0" fontId="16" fillId="5" borderId="41" xfId="2" applyFill="1" applyBorder="1" applyAlignment="1">
      <alignment vertical="top"/>
    </xf>
    <xf numFmtId="0" fontId="16" fillId="5" borderId="59" xfId="2" applyFill="1" applyBorder="1" applyAlignment="1">
      <alignment vertical="top"/>
    </xf>
    <xf numFmtId="0" fontId="18" fillId="5" borderId="43" xfId="2" applyFont="1" applyFill="1" applyBorder="1" applyAlignment="1">
      <alignment vertical="top"/>
    </xf>
    <xf numFmtId="0" fontId="16" fillId="2" borderId="44" xfId="2" applyFill="1" applyBorder="1" applyAlignment="1">
      <alignment horizontal="center" vertical="center"/>
    </xf>
    <xf numFmtId="0" fontId="16" fillId="2" borderId="59" xfId="2" applyFill="1" applyBorder="1" applyAlignment="1">
      <alignment vertical="top"/>
    </xf>
    <xf numFmtId="43" fontId="0" fillId="2" borderId="12" xfId="3" applyFont="1" applyFill="1" applyBorder="1" applyAlignment="1">
      <alignment horizontal="center"/>
    </xf>
    <xf numFmtId="0" fontId="16" fillId="2" borderId="46" xfId="2" applyFill="1" applyBorder="1" applyAlignment="1">
      <alignment vertical="top"/>
    </xf>
    <xf numFmtId="0" fontId="16" fillId="5" borderId="44" xfId="2" applyFill="1" applyBorder="1" applyAlignment="1">
      <alignment horizontal="center" vertical="center"/>
    </xf>
    <xf numFmtId="0" fontId="0" fillId="5" borderId="12" xfId="0" applyFill="1" applyBorder="1" applyAlignment="1">
      <alignment vertical="top"/>
    </xf>
    <xf numFmtId="43" fontId="0" fillId="5" borderId="12" xfId="3" applyFont="1" applyFill="1" applyBorder="1" applyAlignment="1">
      <alignment horizontal="center"/>
    </xf>
    <xf numFmtId="0" fontId="16" fillId="5" borderId="46" xfId="2" applyFill="1" applyBorder="1" applyAlignment="1">
      <alignment vertical="top"/>
    </xf>
    <xf numFmtId="0" fontId="16" fillId="2" borderId="47" xfId="2" applyFill="1" applyBorder="1" applyAlignment="1">
      <alignment horizontal="center" vertical="center"/>
    </xf>
    <xf numFmtId="0" fontId="16" fillId="2" borderId="48" xfId="2" applyFill="1" applyBorder="1" applyAlignment="1">
      <alignment vertical="top"/>
    </xf>
    <xf numFmtId="43" fontId="0" fillId="2" borderId="48" xfId="3" applyFont="1" applyFill="1" applyBorder="1" applyAlignment="1">
      <alignment horizontal="center"/>
    </xf>
    <xf numFmtId="0" fontId="16" fillId="5" borderId="60" xfId="2" applyFill="1" applyBorder="1" applyAlignment="1">
      <alignment horizontal="center" vertical="center"/>
    </xf>
    <xf numFmtId="0" fontId="2" fillId="5" borderId="61" xfId="2" applyFont="1" applyFill="1" applyBorder="1" applyAlignment="1">
      <alignment vertical="top"/>
    </xf>
    <xf numFmtId="43" fontId="2" fillId="5" borderId="61" xfId="3" applyFont="1" applyFill="1" applyBorder="1" applyAlignment="1">
      <alignment horizontal="center"/>
    </xf>
    <xf numFmtId="0" fontId="16" fillId="5" borderId="62" xfId="2" applyFill="1" applyBorder="1" applyAlignment="1">
      <alignment vertical="top"/>
    </xf>
    <xf numFmtId="0" fontId="26" fillId="0" borderId="0" xfId="5" applyFont="1"/>
    <xf numFmtId="0" fontId="27" fillId="0" borderId="0" xfId="5" applyFont="1" applyAlignment="1">
      <alignment horizontal="right"/>
    </xf>
    <xf numFmtId="0" fontId="27" fillId="0" borderId="0" xfId="5" applyFont="1"/>
    <xf numFmtId="0" fontId="26" fillId="0" borderId="0" xfId="5" applyFont="1" applyAlignment="1">
      <alignment horizontal="right"/>
    </xf>
    <xf numFmtId="0" fontId="31" fillId="0" borderId="0" xfId="5" applyFont="1" applyAlignment="1">
      <alignment horizontal="left" vertical="center"/>
    </xf>
    <xf numFmtId="0" fontId="35" fillId="0" borderId="0" xfId="5" applyFont="1" applyAlignment="1">
      <alignment vertical="top"/>
    </xf>
    <xf numFmtId="0" fontId="21" fillId="0" borderId="0" xfId="5" applyFont="1"/>
    <xf numFmtId="0" fontId="36" fillId="0" borderId="0" xfId="5" applyFont="1"/>
    <xf numFmtId="0" fontId="37" fillId="0" borderId="0" xfId="5" applyFont="1"/>
    <xf numFmtId="0" fontId="26" fillId="0" borderId="0" xfId="5" applyFont="1" applyAlignment="1">
      <alignment vertical="top"/>
    </xf>
    <xf numFmtId="0" fontId="38" fillId="0" borderId="0" xfId="5" applyFont="1"/>
    <xf numFmtId="0" fontId="33" fillId="0" borderId="0" xfId="5" applyFont="1" applyAlignment="1">
      <alignment vertical="top"/>
    </xf>
    <xf numFmtId="0" fontId="26" fillId="0" borderId="0" xfId="5" applyFont="1" applyAlignment="1">
      <alignment horizontal="center"/>
    </xf>
    <xf numFmtId="0" fontId="33" fillId="0" borderId="0" xfId="5" applyFont="1" applyAlignment="1">
      <alignment horizontal="left"/>
    </xf>
    <xf numFmtId="0" fontId="21" fillId="0" borderId="0" xfId="5" applyFont="1" applyAlignment="1">
      <alignment horizontal="left" vertical="top"/>
    </xf>
    <xf numFmtId="0" fontId="19" fillId="0" borderId="35" xfId="5" applyFont="1" applyBorder="1" applyAlignment="1">
      <alignment vertical="top"/>
    </xf>
    <xf numFmtId="0" fontId="32" fillId="0" borderId="35" xfId="5" applyFont="1" applyBorder="1" applyAlignment="1">
      <alignment horizontal="left" vertical="top" wrapText="1"/>
    </xf>
    <xf numFmtId="0" fontId="32" fillId="0" borderId="35" xfId="5" applyFont="1" applyBorder="1" applyAlignment="1">
      <alignment vertical="top"/>
    </xf>
    <xf numFmtId="0" fontId="32" fillId="0" borderId="35" xfId="5" applyFont="1" applyBorder="1" applyAlignment="1">
      <alignment vertical="top" wrapText="1"/>
    </xf>
    <xf numFmtId="14" fontId="19" fillId="0" borderId="35" xfId="5" applyNumberFormat="1" applyFont="1" applyBorder="1" applyAlignment="1">
      <alignment horizontal="left" vertical="top"/>
    </xf>
    <xf numFmtId="0" fontId="32" fillId="0" borderId="35" xfId="5" applyFont="1" applyBorder="1" applyAlignment="1">
      <alignment horizontal="center" vertical="top"/>
    </xf>
    <xf numFmtId="9" fontId="19" fillId="0" borderId="35" xfId="5" applyNumberFormat="1" applyFont="1" applyBorder="1" applyAlignment="1">
      <alignment horizontal="center" vertical="top"/>
    </xf>
    <xf numFmtId="0" fontId="26" fillId="0" borderId="35" xfId="5" applyFont="1" applyBorder="1" applyAlignment="1">
      <alignment vertical="top"/>
    </xf>
    <xf numFmtId="0" fontId="19" fillId="0" borderId="35" xfId="5" applyFont="1" applyBorder="1" applyAlignment="1">
      <alignment horizontal="center" vertical="top" wrapText="1"/>
    </xf>
    <xf numFmtId="0" fontId="19" fillId="0" borderId="35" xfId="5" applyFont="1" applyBorder="1" applyAlignment="1">
      <alignment horizontal="left" vertical="top" wrapText="1"/>
    </xf>
    <xf numFmtId="0" fontId="19" fillId="0" borderId="0" xfId="5" applyFont="1" applyAlignment="1">
      <alignment vertical="top"/>
    </xf>
    <xf numFmtId="0" fontId="19" fillId="0" borderId="0" xfId="5" applyFont="1" applyAlignment="1">
      <alignment horizontal="left" vertical="top" wrapText="1"/>
    </xf>
    <xf numFmtId="0" fontId="39" fillId="0" borderId="0" xfId="5" applyFont="1"/>
    <xf numFmtId="0" fontId="19" fillId="0" borderId="0" xfId="5" applyFont="1"/>
    <xf numFmtId="0" fontId="19" fillId="0" borderId="0" xfId="5" applyFont="1" applyAlignment="1">
      <alignment horizontal="right"/>
    </xf>
    <xf numFmtId="0" fontId="35" fillId="0" borderId="0" xfId="5" applyFont="1" applyAlignment="1">
      <alignment vertical="center" wrapText="1"/>
    </xf>
    <xf numFmtId="0" fontId="19" fillId="0" borderId="0" xfId="5" applyFont="1" applyAlignment="1">
      <alignment vertical="top" wrapText="1"/>
    </xf>
    <xf numFmtId="0" fontId="19" fillId="0" borderId="0" xfId="5" applyFont="1" applyAlignment="1">
      <alignment horizontal="right" vertical="top"/>
    </xf>
    <xf numFmtId="0" fontId="35" fillId="0" borderId="63" xfId="5" applyFont="1" applyBorder="1" applyAlignment="1">
      <alignment vertical="center" wrapText="1"/>
    </xf>
    <xf numFmtId="0" fontId="39" fillId="0" borderId="0" xfId="5" applyFont="1" applyAlignment="1">
      <alignment vertical="center" wrapText="1"/>
    </xf>
    <xf numFmtId="0" fontId="19" fillId="0" borderId="64" xfId="5" applyFont="1" applyBorder="1"/>
    <xf numFmtId="0" fontId="40" fillId="0" borderId="0" xfId="5" applyFont="1" applyAlignment="1">
      <alignment vertical="center" wrapText="1"/>
    </xf>
    <xf numFmtId="0" fontId="40" fillId="0" borderId="0" xfId="5" applyFont="1" applyAlignment="1">
      <alignment vertical="top" wrapText="1"/>
    </xf>
    <xf numFmtId="0" fontId="40" fillId="0" borderId="65" xfId="5" applyFont="1" applyBorder="1"/>
    <xf numFmtId="0" fontId="40" fillId="0" borderId="0" xfId="5" applyFont="1"/>
    <xf numFmtId="0" fontId="33" fillId="0" borderId="0" xfId="5" applyFont="1"/>
    <xf numFmtId="0" fontId="32" fillId="0" borderId="0" xfId="5" applyFont="1" applyAlignment="1">
      <alignment vertical="top" wrapText="1"/>
    </xf>
    <xf numFmtId="0" fontId="43" fillId="0" borderId="0" xfId="5" applyFont="1" applyAlignment="1">
      <alignment horizontal="center"/>
    </xf>
    <xf numFmtId="0" fontId="44" fillId="0" borderId="0" xfId="5" applyFont="1"/>
    <xf numFmtId="0" fontId="45" fillId="0" borderId="0" xfId="5" applyFont="1" applyAlignment="1">
      <alignment horizontal="center"/>
    </xf>
    <xf numFmtId="0" fontId="46" fillId="0" borderId="0" xfId="5" applyFont="1" applyAlignment="1">
      <alignment vertical="center" wrapText="1"/>
    </xf>
    <xf numFmtId="0" fontId="47" fillId="0" borderId="0" xfId="5" applyFont="1" applyAlignment="1">
      <alignment horizontal="center"/>
    </xf>
    <xf numFmtId="0" fontId="32" fillId="0" borderId="0" xfId="5" applyFont="1"/>
    <xf numFmtId="0" fontId="41" fillId="0" borderId="0" xfId="5" applyFont="1"/>
    <xf numFmtId="2" fontId="26" fillId="0" borderId="0" xfId="5" applyNumberFormat="1" applyFont="1"/>
    <xf numFmtId="0" fontId="49" fillId="0" borderId="0" xfId="5" applyFont="1" applyAlignment="1">
      <alignment horizontal="center"/>
    </xf>
    <xf numFmtId="0" fontId="37" fillId="0" borderId="0" xfId="5" applyFont="1" applyAlignment="1">
      <alignment horizontal="center"/>
    </xf>
    <xf numFmtId="0" fontId="31" fillId="0" borderId="0" xfId="5" applyFont="1" applyAlignment="1">
      <alignment vertical="center"/>
    </xf>
    <xf numFmtId="0" fontId="27" fillId="0" borderId="0" xfId="5" applyFont="1" applyAlignment="1">
      <alignment vertical="center"/>
    </xf>
    <xf numFmtId="0" fontId="50" fillId="0" borderId="0" xfId="5" applyFont="1"/>
    <xf numFmtId="0" fontId="43" fillId="0" borderId="0" xfId="5" applyFont="1"/>
    <xf numFmtId="0" fontId="51" fillId="0" borderId="0" xfId="5" applyFont="1"/>
    <xf numFmtId="0" fontId="21" fillId="0" borderId="0" xfId="5" applyFont="1" applyAlignment="1">
      <alignment vertical="top"/>
    </xf>
    <xf numFmtId="0" fontId="31" fillId="0" borderId="0" xfId="5" applyFont="1" applyAlignment="1">
      <alignment horizontal="center"/>
    </xf>
    <xf numFmtId="0" fontId="22" fillId="0" borderId="0" xfId="5" applyFont="1"/>
    <xf numFmtId="0" fontId="52" fillId="0" borderId="0" xfId="5" applyFont="1"/>
    <xf numFmtId="0" fontId="26" fillId="0" borderId="0" xfId="5" applyFont="1" applyAlignment="1">
      <alignment horizontal="left" vertical="center"/>
    </xf>
    <xf numFmtId="0" fontId="19" fillId="0" borderId="66" xfId="5" applyFont="1" applyBorder="1" applyAlignment="1">
      <alignment vertical="top"/>
    </xf>
    <xf numFmtId="0" fontId="19" fillId="0" borderId="64" xfId="5" applyFont="1" applyBorder="1" applyAlignment="1">
      <alignment vertical="top"/>
    </xf>
    <xf numFmtId="0" fontId="19" fillId="0" borderId="67" xfId="5" applyFont="1" applyBorder="1" applyAlignment="1">
      <alignment vertical="top"/>
    </xf>
    <xf numFmtId="0" fontId="19" fillId="0" borderId="67" xfId="5" applyFont="1" applyBorder="1"/>
    <xf numFmtId="0" fontId="19" fillId="0" borderId="67" xfId="5" applyFont="1" applyBorder="1" applyAlignment="1">
      <alignment horizontal="left" wrapText="1"/>
    </xf>
    <xf numFmtId="14" fontId="19" fillId="0" borderId="67" xfId="5" applyNumberFormat="1" applyFont="1" applyBorder="1" applyAlignment="1">
      <alignment horizontal="left"/>
    </xf>
    <xf numFmtId="9" fontId="19" fillId="0" borderId="67" xfId="5" applyNumberFormat="1" applyFont="1" applyBorder="1" applyAlignment="1">
      <alignment horizontal="left" vertical="top"/>
    </xf>
    <xf numFmtId="0" fontId="19" fillId="0" borderId="67" xfId="5" applyFont="1" applyBorder="1" applyAlignment="1">
      <alignment horizontal="left" vertical="top" wrapText="1"/>
    </xf>
    <xf numFmtId="0" fontId="54" fillId="0" borderId="0" xfId="5" applyFont="1"/>
    <xf numFmtId="0" fontId="39" fillId="0" borderId="0" xfId="5" applyFont="1" applyAlignment="1">
      <alignment horizontal="right"/>
    </xf>
    <xf numFmtId="0" fontId="31" fillId="0" borderId="0" xfId="5" applyFont="1"/>
    <xf numFmtId="0" fontId="39" fillId="0" borderId="0" xfId="5" applyFont="1" applyAlignment="1">
      <alignment horizontal="right" vertical="center"/>
    </xf>
    <xf numFmtId="0" fontId="41" fillId="0" borderId="0" xfId="5" applyFont="1" applyAlignment="1">
      <alignment vertical="top" wrapText="1"/>
    </xf>
    <xf numFmtId="0" fontId="39" fillId="0" borderId="68" xfId="5" applyFont="1" applyBorder="1"/>
    <xf numFmtId="0" fontId="32" fillId="0" borderId="0" xfId="5" applyFont="1" applyAlignment="1">
      <alignment horizontal="center"/>
    </xf>
    <xf numFmtId="0" fontId="44" fillId="0" borderId="0" xfId="5" applyFont="1" applyAlignment="1">
      <alignment horizontal="center"/>
    </xf>
    <xf numFmtId="0" fontId="32" fillId="0" borderId="0" xfId="5" applyFont="1" applyAlignment="1">
      <alignment horizontal="center" vertical="top"/>
    </xf>
    <xf numFmtId="0" fontId="57" fillId="0" borderId="0" xfId="5" applyFont="1"/>
    <xf numFmtId="0" fontId="39" fillId="0" borderId="0" xfId="5" applyFont="1" applyAlignment="1">
      <alignment vertical="center"/>
    </xf>
    <xf numFmtId="0" fontId="32" fillId="0" borderId="0" xfId="5" applyFont="1" applyAlignment="1">
      <alignment vertical="center"/>
    </xf>
    <xf numFmtId="0" fontId="58" fillId="0" borderId="0" xfId="5" applyFont="1" applyAlignment="1">
      <alignment vertical="center"/>
    </xf>
    <xf numFmtId="0" fontId="58" fillId="0" borderId="0" xfId="5" applyFont="1"/>
    <xf numFmtId="14" fontId="44" fillId="0" borderId="0" xfId="5" applyNumberFormat="1" applyFont="1"/>
    <xf numFmtId="0" fontId="59" fillId="0" borderId="0" xfId="0" applyFont="1" applyAlignment="1">
      <alignment vertical="center"/>
    </xf>
    <xf numFmtId="0" fontId="5" fillId="0" borderId="0" xfId="0" applyFont="1" applyAlignment="1">
      <alignment horizontal="justify" vertical="center"/>
    </xf>
    <xf numFmtId="0" fontId="5" fillId="0" borderId="0" xfId="0" applyFont="1" applyAlignment="1">
      <alignment vertical="center" wrapText="1"/>
    </xf>
    <xf numFmtId="0" fontId="26" fillId="0" borderId="0" xfId="4" applyFont="1"/>
    <xf numFmtId="0" fontId="39" fillId="0" borderId="0" xfId="4" applyFont="1"/>
    <xf numFmtId="0" fontId="56" fillId="0" borderId="0" xfId="4" applyFont="1"/>
    <xf numFmtId="0" fontId="61" fillId="0" borderId="0" xfId="4" applyFont="1"/>
    <xf numFmtId="0" fontId="62" fillId="0" borderId="0" xfId="4" applyFont="1"/>
    <xf numFmtId="0" fontId="32" fillId="0" borderId="0" xfId="4" applyFont="1"/>
    <xf numFmtId="0" fontId="34" fillId="0" borderId="16" xfId="4" applyFont="1" applyBorder="1"/>
    <xf numFmtId="0" fontId="32" fillId="0" borderId="0" xfId="4" applyFont="1" applyAlignment="1">
      <alignment horizontal="center"/>
    </xf>
    <xf numFmtId="0" fontId="47" fillId="0" borderId="0" xfId="4" applyFont="1"/>
    <xf numFmtId="0" fontId="47" fillId="0" borderId="0" xfId="4" applyFont="1" applyAlignment="1">
      <alignment vertical="center"/>
    </xf>
    <xf numFmtId="0" fontId="4" fillId="0" borderId="0" xfId="0" applyFont="1"/>
    <xf numFmtId="0" fontId="4" fillId="0" borderId="0" xfId="0" applyFont="1" applyAlignment="1">
      <alignment horizontal="center" vertical="center"/>
    </xf>
    <xf numFmtId="0" fontId="4" fillId="0" borderId="0" xfId="0" applyFont="1" applyAlignment="1">
      <alignment horizontal="left" vertical="center"/>
    </xf>
    <xf numFmtId="0" fontId="4" fillId="0" borderId="0" xfId="0" applyFont="1" applyAlignment="1">
      <alignment vertical="center" wrapText="1"/>
    </xf>
    <xf numFmtId="0" fontId="4" fillId="0" borderId="0" xfId="0" applyFont="1" applyAlignment="1">
      <alignment vertical="center"/>
    </xf>
    <xf numFmtId="14" fontId="4" fillId="0" borderId="0" xfId="0" applyNumberFormat="1" applyFont="1" applyAlignment="1">
      <alignment horizontal="left" vertical="center"/>
    </xf>
    <xf numFmtId="0" fontId="4" fillId="0" borderId="0" xfId="0" applyFont="1" applyAlignment="1">
      <alignment vertical="top"/>
    </xf>
    <xf numFmtId="14" fontId="4" fillId="0" borderId="0" xfId="0" applyNumberFormat="1" applyFont="1" applyAlignment="1">
      <alignment horizontal="left"/>
    </xf>
    <xf numFmtId="0" fontId="4" fillId="0" borderId="0" xfId="0" applyFont="1" applyAlignment="1">
      <alignment horizontal="left"/>
    </xf>
    <xf numFmtId="0" fontId="4" fillId="0" borderId="0" xfId="0" applyFont="1" applyAlignment="1"/>
    <xf numFmtId="165" fontId="4" fillId="0" borderId="0" xfId="0" applyNumberFormat="1" applyFont="1"/>
    <xf numFmtId="0" fontId="5" fillId="0" borderId="0" xfId="0" applyFont="1" applyAlignment="1">
      <alignment horizontal="left" wrapText="1" indent="4"/>
    </xf>
    <xf numFmtId="0" fontId="0" fillId="0" borderId="0" xfId="0" applyFont="1" applyAlignment="1">
      <alignment horizontal="left" wrapText="1" indent="4"/>
    </xf>
    <xf numFmtId="0" fontId="15" fillId="0" borderId="0" xfId="6"/>
    <xf numFmtId="0" fontId="0" fillId="0" borderId="12" xfId="0" applyBorder="1" applyAlignment="1">
      <alignment horizontal="center" vertical="top" wrapText="1"/>
    </xf>
    <xf numFmtId="0" fontId="0" fillId="0" borderId="21" xfId="0" applyBorder="1" applyAlignment="1">
      <alignment horizontal="center" vertical="center"/>
    </xf>
    <xf numFmtId="0" fontId="0" fillId="0" borderId="23" xfId="0" applyBorder="1" applyAlignment="1">
      <alignment horizontal="center" vertical="top" wrapText="1"/>
    </xf>
    <xf numFmtId="0" fontId="0" fillId="0" borderId="14" xfId="0" applyFill="1" applyBorder="1" applyAlignment="1">
      <alignment horizontal="center" vertical="top"/>
    </xf>
    <xf numFmtId="0" fontId="0" fillId="0" borderId="12" xfId="0" applyBorder="1" applyAlignment="1">
      <alignment horizontal="center" vertical="center" wrapText="1"/>
    </xf>
    <xf numFmtId="0" fontId="66" fillId="9" borderId="12" xfId="0" applyFont="1" applyFill="1" applyBorder="1" applyAlignment="1">
      <alignment horizontal="center" vertical="center"/>
    </xf>
    <xf numFmtId="0" fontId="0" fillId="7" borderId="32" xfId="0" applyFill="1" applyBorder="1" applyAlignment="1">
      <alignment horizontal="left" vertical="top"/>
    </xf>
    <xf numFmtId="0" fontId="0" fillId="7" borderId="32" xfId="0" applyFill="1" applyBorder="1" applyAlignment="1">
      <alignment horizontal="left"/>
    </xf>
    <xf numFmtId="0" fontId="0" fillId="7" borderId="35" xfId="0" applyFill="1" applyBorder="1" applyAlignment="1">
      <alignment horizontal="left"/>
    </xf>
    <xf numFmtId="0" fontId="0" fillId="7" borderId="35" xfId="0" applyFill="1" applyBorder="1" applyAlignment="1">
      <alignment horizontal="left" vertical="top"/>
    </xf>
    <xf numFmtId="0" fontId="0" fillId="7" borderId="35" xfId="0" applyFill="1" applyBorder="1" applyAlignment="1">
      <alignment horizontal="left" vertical="top" wrapText="1"/>
    </xf>
    <xf numFmtId="0" fontId="0" fillId="7" borderId="72" xfId="0" applyFill="1" applyBorder="1" applyAlignment="1">
      <alignment horizontal="left"/>
    </xf>
    <xf numFmtId="0" fontId="0" fillId="7" borderId="72" xfId="0" applyFill="1" applyBorder="1" applyAlignment="1">
      <alignment horizontal="left" vertical="top"/>
    </xf>
    <xf numFmtId="0" fontId="0" fillId="10" borderId="32" xfId="0" applyFill="1" applyBorder="1" applyAlignment="1">
      <alignment horizontal="left" vertical="top"/>
    </xf>
    <xf numFmtId="0" fontId="0" fillId="10" borderId="35" xfId="0" applyFill="1" applyBorder="1" applyAlignment="1">
      <alignment horizontal="left" vertical="top"/>
    </xf>
    <xf numFmtId="14" fontId="0" fillId="10" borderId="35" xfId="0" applyNumberFormat="1" applyFill="1" applyBorder="1" applyAlignment="1">
      <alignment horizontal="left" vertical="top"/>
    </xf>
    <xf numFmtId="165" fontId="0" fillId="10" borderId="35" xfId="0" applyNumberFormat="1" applyFill="1" applyBorder="1" applyAlignment="1">
      <alignment horizontal="left" vertical="top"/>
    </xf>
    <xf numFmtId="0" fontId="0" fillId="10" borderId="72" xfId="0" applyFill="1" applyBorder="1" applyAlignment="1">
      <alignment horizontal="left" vertical="top"/>
    </xf>
    <xf numFmtId="0" fontId="0" fillId="10" borderId="32" xfId="0" applyFill="1" applyBorder="1" applyAlignment="1">
      <alignment horizontal="left"/>
    </xf>
    <xf numFmtId="0" fontId="0" fillId="10" borderId="35" xfId="0" applyFill="1" applyBorder="1" applyAlignment="1">
      <alignment horizontal="left"/>
    </xf>
    <xf numFmtId="0" fontId="0" fillId="10" borderId="72" xfId="0" applyFill="1" applyBorder="1" applyAlignment="1">
      <alignment horizontal="left"/>
    </xf>
    <xf numFmtId="0" fontId="0" fillId="10" borderId="33" xfId="0" applyFill="1" applyBorder="1" applyAlignment="1">
      <alignment horizontal="left"/>
    </xf>
    <xf numFmtId="0" fontId="0" fillId="10" borderId="36" xfId="0" applyFill="1" applyBorder="1" applyAlignment="1">
      <alignment horizontal="left"/>
    </xf>
    <xf numFmtId="0" fontId="0" fillId="10" borderId="73" xfId="0" applyFill="1" applyBorder="1" applyAlignment="1">
      <alignment horizontal="left"/>
    </xf>
    <xf numFmtId="0" fontId="0" fillId="10" borderId="33" xfId="0" applyFill="1" applyBorder="1" applyAlignment="1">
      <alignment horizontal="left" vertical="top"/>
    </xf>
    <xf numFmtId="0" fontId="0" fillId="10" borderId="36" xfId="0" applyFill="1" applyBorder="1" applyAlignment="1">
      <alignment horizontal="left" vertical="top"/>
    </xf>
    <xf numFmtId="14" fontId="0" fillId="10" borderId="36" xfId="0" applyNumberFormat="1" applyFill="1" applyBorder="1" applyAlignment="1">
      <alignment horizontal="left" vertical="top"/>
    </xf>
    <xf numFmtId="1" fontId="0" fillId="10" borderId="36" xfId="0" applyNumberFormat="1" applyFill="1" applyBorder="1" applyAlignment="1">
      <alignment horizontal="left" vertical="top"/>
    </xf>
    <xf numFmtId="0" fontId="0" fillId="8" borderId="31" xfId="0" applyFill="1" applyBorder="1" applyAlignment="1">
      <alignment horizontal="center"/>
    </xf>
    <xf numFmtId="0" fontId="0" fillId="8" borderId="34" xfId="0" applyFill="1" applyBorder="1" applyAlignment="1">
      <alignment horizontal="center"/>
    </xf>
    <xf numFmtId="0" fontId="0" fillId="8" borderId="34" xfId="0" applyFill="1" applyBorder="1" applyAlignment="1">
      <alignment horizontal="center" vertical="top"/>
    </xf>
    <xf numFmtId="0" fontId="0" fillId="8" borderId="71" xfId="0" applyFill="1" applyBorder="1" applyAlignment="1">
      <alignment horizontal="center"/>
    </xf>
    <xf numFmtId="0" fontId="0" fillId="8" borderId="32" xfId="0" applyFill="1" applyBorder="1" applyAlignment="1">
      <alignment horizontal="center"/>
    </xf>
    <xf numFmtId="0" fontId="0" fillId="8" borderId="35" xfId="0" applyFill="1" applyBorder="1" applyAlignment="1">
      <alignment horizontal="center"/>
    </xf>
    <xf numFmtId="0" fontId="0" fillId="8" borderId="35" xfId="0" applyFill="1" applyBorder="1" applyAlignment="1">
      <alignment horizontal="center" vertical="top"/>
    </xf>
    <xf numFmtId="0" fontId="0" fillId="8" borderId="72" xfId="0" applyFill="1" applyBorder="1" applyAlignment="1">
      <alignment horizontal="center"/>
    </xf>
    <xf numFmtId="0" fontId="0" fillId="0" borderId="0" xfId="2" applyFont="1" applyAlignment="1">
      <alignment vertical="top"/>
    </xf>
    <xf numFmtId="14" fontId="2" fillId="0" borderId="0" xfId="2" applyNumberFormat="1" applyFont="1" applyAlignment="1">
      <alignment vertical="top"/>
    </xf>
    <xf numFmtId="0" fontId="16" fillId="5" borderId="41" xfId="3" applyNumberFormat="1" applyFont="1" applyFill="1" applyBorder="1" applyAlignment="1">
      <alignment horizontal="center"/>
    </xf>
    <xf numFmtId="0" fontId="0" fillId="2" borderId="50" xfId="2" applyFont="1" applyFill="1" applyBorder="1" applyAlignment="1">
      <alignment vertical="top"/>
    </xf>
    <xf numFmtId="0" fontId="20" fillId="5" borderId="47" xfId="4" applyFill="1" applyBorder="1" applyAlignment="1">
      <alignment vertical="top"/>
    </xf>
    <xf numFmtId="0" fontId="20" fillId="5" borderId="41" xfId="4" applyFill="1" applyBorder="1" applyAlignment="1">
      <alignment horizontal="left" vertical="top" wrapText="1"/>
    </xf>
    <xf numFmtId="0" fontId="0" fillId="0" borderId="0" xfId="4" applyFont="1" applyAlignment="1">
      <alignment vertical="top"/>
    </xf>
    <xf numFmtId="14" fontId="2" fillId="0" borderId="0" xfId="0" applyNumberFormat="1" applyFont="1"/>
    <xf numFmtId="0" fontId="47" fillId="0" borderId="0" xfId="4" applyFont="1" applyAlignment="1">
      <alignment horizontal="center"/>
    </xf>
    <xf numFmtId="0" fontId="35" fillId="0" borderId="0" xfId="4" applyFont="1"/>
    <xf numFmtId="0" fontId="64" fillId="0" borderId="0" xfId="4" applyFont="1"/>
    <xf numFmtId="164" fontId="47" fillId="0" borderId="0" xfId="4" applyNumberFormat="1" applyFont="1"/>
    <xf numFmtId="0" fontId="47" fillId="0" borderId="0" xfId="4" applyFont="1" applyAlignment="1"/>
    <xf numFmtId="0" fontId="19" fillId="0" borderId="0" xfId="4" applyFont="1"/>
    <xf numFmtId="49" fontId="35" fillId="0" borderId="0" xfId="4" applyNumberFormat="1" applyFont="1"/>
    <xf numFmtId="0" fontId="19" fillId="0" borderId="0" xfId="4" applyFont="1" applyAlignment="1">
      <alignment vertical="top"/>
    </xf>
    <xf numFmtId="164" fontId="19" fillId="0" borderId="0" xfId="4" applyNumberFormat="1" applyFont="1"/>
    <xf numFmtId="0" fontId="19" fillId="0" borderId="13" xfId="4" applyFont="1" applyBorder="1"/>
    <xf numFmtId="0" fontId="19" fillId="0" borderId="14" xfId="4" applyFont="1" applyBorder="1"/>
    <xf numFmtId="0" fontId="19" fillId="0" borderId="15" xfId="4" applyFont="1" applyBorder="1"/>
    <xf numFmtId="0" fontId="19" fillId="0" borderId="16" xfId="4" applyFont="1" applyBorder="1"/>
    <xf numFmtId="0" fontId="19" fillId="0" borderId="17" xfId="4" applyFont="1" applyBorder="1"/>
    <xf numFmtId="0" fontId="19" fillId="0" borderId="18" xfId="4" applyFont="1" applyBorder="1"/>
    <xf numFmtId="0" fontId="19" fillId="0" borderId="19" xfId="4" applyFont="1" applyBorder="1"/>
    <xf numFmtId="0" fontId="19" fillId="0" borderId="20" xfId="4" applyFont="1" applyBorder="1"/>
    <xf numFmtId="0" fontId="70" fillId="0" borderId="0" xfId="4" applyFont="1" applyAlignment="1">
      <alignment horizontal="center"/>
    </xf>
    <xf numFmtId="0" fontId="62" fillId="0" borderId="16" xfId="4" applyFont="1" applyBorder="1"/>
    <xf numFmtId="0" fontId="71" fillId="0" borderId="0" xfId="4" applyFont="1" applyAlignment="1">
      <alignment horizontal="center"/>
    </xf>
    <xf numFmtId="0" fontId="70" fillId="0" borderId="17" xfId="4" applyFont="1" applyBorder="1" applyAlignment="1">
      <alignment horizontal="center"/>
    </xf>
    <xf numFmtId="0" fontId="72" fillId="0" borderId="0" xfId="4" applyFont="1" applyAlignment="1">
      <alignment horizontal="center"/>
    </xf>
    <xf numFmtId="0" fontId="72" fillId="0" borderId="0" xfId="4" applyFont="1"/>
    <xf numFmtId="0" fontId="73" fillId="0" borderId="0" xfId="4" applyFont="1" applyAlignment="1">
      <alignment horizontal="center"/>
    </xf>
    <xf numFmtId="0" fontId="62" fillId="0" borderId="17" xfId="4" applyFont="1" applyBorder="1"/>
    <xf numFmtId="0" fontId="73" fillId="0" borderId="0" xfId="4" applyFont="1"/>
    <xf numFmtId="0" fontId="62" fillId="0" borderId="18" xfId="4" applyFont="1" applyBorder="1"/>
    <xf numFmtId="0" fontId="62" fillId="0" borderId="19" xfId="4" applyFont="1" applyBorder="1"/>
    <xf numFmtId="0" fontId="73" fillId="0" borderId="19" xfId="4" applyFont="1" applyBorder="1"/>
    <xf numFmtId="0" fontId="62" fillId="0" borderId="20" xfId="4" applyFont="1" applyBorder="1"/>
    <xf numFmtId="0" fontId="62" fillId="0" borderId="14" xfId="4" applyFont="1" applyBorder="1"/>
    <xf numFmtId="164" fontId="62" fillId="0" borderId="0" xfId="4" applyNumberFormat="1" applyFont="1"/>
    <xf numFmtId="0" fontId="5" fillId="0" borderId="0" xfId="0" applyFont="1" applyAlignment="1">
      <alignment horizontal="left" vertical="top" wrapText="1"/>
    </xf>
    <xf numFmtId="0" fontId="5" fillId="0" borderId="0" xfId="0" applyFont="1" applyAlignment="1">
      <alignment horizontal="left" vertical="top"/>
    </xf>
    <xf numFmtId="0" fontId="5" fillId="0" borderId="0" xfId="0" applyFont="1"/>
    <xf numFmtId="0" fontId="5" fillId="0" borderId="0" xfId="0" quotePrefix="1" applyFont="1"/>
    <xf numFmtId="0" fontId="67" fillId="7" borderId="0" xfId="0" applyFont="1" applyFill="1" applyAlignment="1">
      <alignment horizontal="center"/>
    </xf>
    <xf numFmtId="0" fontId="68" fillId="9" borderId="12" xfId="0" applyFont="1" applyFill="1" applyBorder="1" applyAlignment="1">
      <alignment horizontal="center"/>
    </xf>
    <xf numFmtId="0" fontId="4" fillId="0" borderId="0" xfId="0" applyFont="1" applyAlignment="1">
      <alignment horizontal="left" vertical="center" wrapText="1" indent="2"/>
    </xf>
    <xf numFmtId="0" fontId="4" fillId="0" borderId="0" xfId="0" applyFont="1" applyAlignment="1">
      <alignment horizontal="center" vertical="center"/>
    </xf>
    <xf numFmtId="0" fontId="4" fillId="0" borderId="0" xfId="0" applyFont="1" applyAlignment="1">
      <alignment horizontal="left" vertical="center" indent="7"/>
    </xf>
    <xf numFmtId="14" fontId="4" fillId="0" borderId="0" xfId="0" applyNumberFormat="1" applyFont="1" applyAlignment="1">
      <alignment horizontal="left" vertical="center" wrapText="1" indent="7"/>
    </xf>
    <xf numFmtId="0" fontId="4" fillId="0" borderId="0" xfId="0" applyFont="1" applyAlignment="1">
      <alignment horizontal="left" vertical="center" wrapText="1" indent="7"/>
    </xf>
    <xf numFmtId="0" fontId="4" fillId="0" borderId="0" xfId="0" applyFont="1" applyAlignment="1">
      <alignment horizontal="left" vertical="center" wrapText="1"/>
    </xf>
    <xf numFmtId="0" fontId="16" fillId="0" borderId="0" xfId="2" applyAlignment="1">
      <alignment horizontal="center" vertical="top" wrapText="1"/>
    </xf>
    <xf numFmtId="14" fontId="18" fillId="5" borderId="45" xfId="2" applyNumberFormat="1" applyFont="1" applyFill="1" applyBorder="1" applyAlignment="1">
      <alignment horizontal="center" vertical="top"/>
    </xf>
    <xf numFmtId="14" fontId="18" fillId="5" borderId="46" xfId="2" applyNumberFormat="1" applyFont="1" applyFill="1" applyBorder="1" applyAlignment="1">
      <alignment horizontal="center" vertical="top"/>
    </xf>
    <xf numFmtId="0" fontId="17" fillId="3" borderId="38" xfId="2" applyFont="1" applyFill="1" applyBorder="1" applyAlignment="1">
      <alignment horizontal="center" vertical="top"/>
    </xf>
    <xf numFmtId="0" fontId="17" fillId="3" borderId="39" xfId="2" applyFont="1" applyFill="1" applyBorder="1" applyAlignment="1">
      <alignment horizontal="center" vertical="top"/>
    </xf>
    <xf numFmtId="0" fontId="2" fillId="5" borderId="42" xfId="2" applyFont="1" applyFill="1" applyBorder="1" applyAlignment="1">
      <alignment horizontal="center" vertical="top"/>
    </xf>
    <xf numFmtId="0" fontId="2" fillId="5" borderId="43" xfId="2" applyFont="1" applyFill="1" applyBorder="1" applyAlignment="1">
      <alignment horizontal="center" vertical="top"/>
    </xf>
    <xf numFmtId="0" fontId="18" fillId="2" borderId="45" xfId="2" applyFont="1" applyFill="1" applyBorder="1" applyAlignment="1">
      <alignment horizontal="center" vertical="top"/>
    </xf>
    <xf numFmtId="0" fontId="18" fillId="2" borderId="46" xfId="2" applyFont="1" applyFill="1" applyBorder="1" applyAlignment="1">
      <alignment horizontal="center" vertical="top"/>
    </xf>
    <xf numFmtId="2" fontId="18" fillId="5" borderId="45" xfId="2" applyNumberFormat="1" applyFont="1" applyFill="1" applyBorder="1" applyAlignment="1">
      <alignment horizontal="center" vertical="top"/>
    </xf>
    <xf numFmtId="2" fontId="18" fillId="5" borderId="46" xfId="2" applyNumberFormat="1" applyFont="1" applyFill="1" applyBorder="1" applyAlignment="1">
      <alignment horizontal="center" vertical="top"/>
    </xf>
    <xf numFmtId="0" fontId="2" fillId="4" borderId="53" xfId="2" applyFont="1" applyFill="1" applyBorder="1" applyAlignment="1">
      <alignment horizontal="center" vertical="top"/>
    </xf>
    <xf numFmtId="0" fontId="2" fillId="4" borderId="54" xfId="2" applyFont="1" applyFill="1" applyBorder="1" applyAlignment="1">
      <alignment horizontal="center" vertical="top"/>
    </xf>
    <xf numFmtId="0" fontId="2" fillId="4" borderId="55" xfId="2" applyFont="1" applyFill="1" applyBorder="1" applyAlignment="1">
      <alignment horizontal="center" vertical="top"/>
    </xf>
    <xf numFmtId="14" fontId="18" fillId="2" borderId="45" xfId="2" applyNumberFormat="1" applyFont="1" applyFill="1" applyBorder="1" applyAlignment="1">
      <alignment horizontal="center" vertical="top"/>
    </xf>
    <xf numFmtId="14" fontId="18" fillId="2" borderId="46" xfId="2" applyNumberFormat="1" applyFont="1" applyFill="1" applyBorder="1" applyAlignment="1">
      <alignment horizontal="center" vertical="top"/>
    </xf>
    <xf numFmtId="14" fontId="18" fillId="5" borderId="69" xfId="2" applyNumberFormat="1" applyFont="1" applyFill="1" applyBorder="1" applyAlignment="1">
      <alignment horizontal="center" vertical="top"/>
    </xf>
    <xf numFmtId="0" fontId="2" fillId="2" borderId="49" xfId="2" applyFont="1" applyFill="1" applyBorder="1" applyAlignment="1">
      <alignment horizontal="center" vertical="top"/>
    </xf>
    <xf numFmtId="0" fontId="2" fillId="2" borderId="50" xfId="2" applyFont="1" applyFill="1" applyBorder="1" applyAlignment="1">
      <alignment horizontal="center" vertical="top"/>
    </xf>
    <xf numFmtId="0" fontId="2" fillId="4" borderId="51" xfId="2" applyFont="1" applyFill="1" applyBorder="1" applyAlignment="1">
      <alignment horizontal="center" vertical="top"/>
    </xf>
    <xf numFmtId="0" fontId="2" fillId="4" borderId="27" xfId="2" applyFont="1" applyFill="1" applyBorder="1" applyAlignment="1">
      <alignment horizontal="center" vertical="top"/>
    </xf>
    <xf numFmtId="0" fontId="2" fillId="4" borderId="10" xfId="2" applyFont="1" applyFill="1" applyBorder="1" applyAlignment="1">
      <alignment horizontal="center" vertical="top"/>
    </xf>
    <xf numFmtId="0" fontId="2" fillId="4" borderId="52" xfId="2" applyFont="1" applyFill="1" applyBorder="1" applyAlignment="1">
      <alignment horizontal="center" vertical="top"/>
    </xf>
    <xf numFmtId="0" fontId="18" fillId="5" borderId="41" xfId="2" applyFont="1" applyFill="1" applyBorder="1" applyAlignment="1">
      <alignment horizontal="center" vertical="center"/>
    </xf>
    <xf numFmtId="0" fontId="18" fillId="5" borderId="43" xfId="2" applyFont="1" applyFill="1" applyBorder="1" applyAlignment="1">
      <alignment horizontal="center" vertical="center"/>
    </xf>
    <xf numFmtId="2" fontId="20" fillId="2" borderId="12" xfId="4" applyNumberFormat="1" applyFill="1" applyBorder="1" applyAlignment="1">
      <alignment horizontal="center" vertical="center"/>
    </xf>
    <xf numFmtId="2" fontId="20" fillId="2" borderId="46" xfId="4" applyNumberFormat="1" applyFill="1" applyBorder="1" applyAlignment="1">
      <alignment horizontal="center" vertical="center"/>
    </xf>
    <xf numFmtId="2" fontId="2" fillId="5" borderId="48" xfId="2" applyNumberFormat="1" applyFont="1" applyFill="1" applyBorder="1" applyAlignment="1">
      <alignment horizontal="center" vertical="center"/>
    </xf>
    <xf numFmtId="2" fontId="2" fillId="5" borderId="50" xfId="2" applyNumberFormat="1" applyFont="1" applyFill="1" applyBorder="1" applyAlignment="1">
      <alignment horizontal="center" vertical="center"/>
    </xf>
    <xf numFmtId="2" fontId="16" fillId="5" borderId="41" xfId="2" applyNumberFormat="1" applyFill="1" applyBorder="1" applyAlignment="1">
      <alignment horizontal="center" vertical="center"/>
    </xf>
    <xf numFmtId="2" fontId="16" fillId="5" borderId="43" xfId="2" applyNumberFormat="1" applyFill="1" applyBorder="1" applyAlignment="1">
      <alignment horizontal="center" vertical="center"/>
    </xf>
    <xf numFmtId="2" fontId="16" fillId="2" borderId="12" xfId="2" applyNumberFormat="1" applyFill="1" applyBorder="1" applyAlignment="1">
      <alignment horizontal="center" vertical="center"/>
    </xf>
    <xf numFmtId="2" fontId="16" fillId="2" borderId="46" xfId="2" applyNumberFormat="1" applyFill="1" applyBorder="1" applyAlignment="1">
      <alignment horizontal="center" vertical="center"/>
    </xf>
    <xf numFmtId="0" fontId="18" fillId="5" borderId="41" xfId="4" applyFont="1" applyFill="1" applyBorder="1" applyAlignment="1">
      <alignment horizontal="center" vertical="center"/>
    </xf>
    <xf numFmtId="0" fontId="18" fillId="5" borderId="43" xfId="4" applyFont="1" applyFill="1" applyBorder="1" applyAlignment="1">
      <alignment horizontal="center" vertical="center"/>
    </xf>
    <xf numFmtId="14" fontId="16" fillId="2" borderId="48" xfId="2" applyNumberFormat="1" applyFill="1" applyBorder="1" applyAlignment="1">
      <alignment horizontal="center" vertical="top"/>
    </xf>
    <xf numFmtId="2" fontId="16" fillId="5" borderId="12" xfId="2" applyNumberFormat="1" applyFill="1" applyBorder="1" applyAlignment="1">
      <alignment horizontal="center" vertical="top"/>
    </xf>
    <xf numFmtId="2" fontId="16" fillId="5" borderId="46" xfId="2" applyNumberFormat="1" applyFill="1" applyBorder="1" applyAlignment="1">
      <alignment horizontal="center" vertical="top"/>
    </xf>
    <xf numFmtId="0" fontId="16" fillId="2" borderId="12" xfId="2" applyFill="1" applyBorder="1" applyAlignment="1">
      <alignment horizontal="center" vertical="top"/>
    </xf>
    <xf numFmtId="0" fontId="16" fillId="2" borderId="46" xfId="2" applyFill="1" applyBorder="1" applyAlignment="1">
      <alignment horizontal="center" vertical="top"/>
    </xf>
    <xf numFmtId="2" fontId="2" fillId="2" borderId="48" xfId="2" applyNumberFormat="1" applyFont="1" applyFill="1" applyBorder="1" applyAlignment="1">
      <alignment horizontal="center" vertical="top"/>
    </xf>
    <xf numFmtId="2" fontId="2" fillId="2" borderId="50" xfId="2" applyNumberFormat="1" applyFont="1" applyFill="1" applyBorder="1" applyAlignment="1">
      <alignment horizontal="center" vertical="top"/>
    </xf>
    <xf numFmtId="14" fontId="16" fillId="5" borderId="41" xfId="2" applyNumberFormat="1" applyFill="1" applyBorder="1" applyAlignment="1">
      <alignment horizontal="center" vertical="top"/>
    </xf>
    <xf numFmtId="0" fontId="19" fillId="0" borderId="35" xfId="5" applyFont="1" applyBorder="1" applyAlignment="1">
      <alignment horizontal="justify" vertical="center" wrapText="1"/>
    </xf>
    <xf numFmtId="0" fontId="19" fillId="0" borderId="35" xfId="5" applyFont="1" applyBorder="1" applyAlignment="1">
      <alignment vertical="top" wrapText="1"/>
    </xf>
    <xf numFmtId="0" fontId="29" fillId="0" borderId="0" xfId="5" applyFont="1" applyAlignment="1">
      <alignment horizontal="center" vertical="center"/>
    </xf>
    <xf numFmtId="0" fontId="21" fillId="0" borderId="0" xfId="5" applyFont="1" applyAlignment="1">
      <alignment horizontal="center"/>
    </xf>
    <xf numFmtId="0" fontId="30" fillId="0" borderId="0" xfId="5" applyFont="1" applyAlignment="1">
      <alignment horizontal="center" vertical="center" wrapText="1"/>
    </xf>
    <xf numFmtId="0" fontId="32" fillId="0" borderId="0" xfId="5" applyFont="1" applyAlignment="1">
      <alignment horizontal="center" wrapText="1"/>
    </xf>
    <xf numFmtId="0" fontId="33" fillId="0" borderId="0" xfId="5" applyFont="1" applyAlignment="1">
      <alignment horizontal="center" vertical="center" wrapText="1"/>
    </xf>
    <xf numFmtId="0" fontId="34" fillId="0" borderId="0" xfId="5" applyFont="1" applyAlignment="1">
      <alignment horizontal="center" vertical="center" wrapText="1"/>
    </xf>
    <xf numFmtId="0" fontId="32" fillId="0" borderId="0" xfId="5" applyFont="1" applyAlignment="1">
      <alignment horizontal="justify" vertical="center" wrapText="1"/>
    </xf>
    <xf numFmtId="0" fontId="19" fillId="0" borderId="35" xfId="5" applyFont="1" applyBorder="1" applyAlignment="1">
      <alignment vertical="top"/>
    </xf>
    <xf numFmtId="14" fontId="19" fillId="0" borderId="0" xfId="5" applyNumberFormat="1" applyFont="1" applyAlignment="1">
      <alignment horizontal="center"/>
    </xf>
    <xf numFmtId="0" fontId="39" fillId="0" borderId="0" xfId="5" applyFont="1" applyAlignment="1">
      <alignment horizontal="right"/>
    </xf>
    <xf numFmtId="0" fontId="39" fillId="0" borderId="0" xfId="5" applyFont="1" applyAlignment="1">
      <alignment horizontal="left"/>
    </xf>
    <xf numFmtId="0" fontId="39" fillId="0" borderId="0" xfId="5" applyFont="1" applyAlignment="1">
      <alignment horizontal="right" vertical="top"/>
    </xf>
    <xf numFmtId="14" fontId="40" fillId="0" borderId="0" xfId="5" applyNumberFormat="1" applyFont="1" applyAlignment="1">
      <alignment horizontal="left" vertical="top"/>
    </xf>
    <xf numFmtId="0" fontId="42" fillId="0" borderId="0" xfId="5" applyFont="1" applyAlignment="1">
      <alignment horizontal="center"/>
    </xf>
    <xf numFmtId="0" fontId="33" fillId="0" borderId="0" xfId="5" applyFont="1" applyAlignment="1">
      <alignment horizontal="center"/>
    </xf>
    <xf numFmtId="0" fontId="32" fillId="0" borderId="0" xfId="5" applyFont="1" applyAlignment="1">
      <alignment horizontal="right"/>
    </xf>
    <xf numFmtId="0" fontId="35" fillId="0" borderId="0" xfId="5" applyFont="1" applyAlignment="1">
      <alignment horizontal="left"/>
    </xf>
    <xf numFmtId="0" fontId="32" fillId="0" borderId="0" xfId="5" applyFont="1" applyAlignment="1">
      <alignment horizontal="left" vertical="top" wrapText="1"/>
    </xf>
    <xf numFmtId="0" fontId="39" fillId="0" borderId="0" xfId="5" applyFont="1" applyAlignment="1">
      <alignment horizontal="center"/>
    </xf>
    <xf numFmtId="0" fontId="41" fillId="0" borderId="0" xfId="5" applyFont="1" applyAlignment="1">
      <alignment horizontal="center" vertical="center" wrapText="1"/>
    </xf>
    <xf numFmtId="0" fontId="40" fillId="0" borderId="0" xfId="5" applyFont="1" applyAlignment="1">
      <alignment horizontal="justify" vertical="top" wrapText="1"/>
    </xf>
    <xf numFmtId="0" fontId="39" fillId="0" borderId="0" xfId="5" applyFont="1" applyAlignment="1">
      <alignment horizontal="justify" vertical="center" wrapText="1"/>
    </xf>
    <xf numFmtId="0" fontId="48" fillId="0" borderId="0" xfId="5" applyFont="1" applyAlignment="1">
      <alignment horizontal="center" vertical="center" wrapText="1"/>
    </xf>
    <xf numFmtId="0" fontId="32" fillId="0" borderId="0" xfId="5" applyFont="1" applyAlignment="1">
      <alignment horizontal="left" wrapText="1"/>
    </xf>
    <xf numFmtId="0" fontId="19" fillId="0" borderId="0" xfId="5" applyFont="1" applyAlignment="1">
      <alignment horizontal="justify" vertical="center" wrapText="1"/>
    </xf>
    <xf numFmtId="0" fontId="19" fillId="0" borderId="64" xfId="5" applyFont="1" applyBorder="1" applyAlignment="1">
      <alignment vertical="top" wrapText="1"/>
    </xf>
    <xf numFmtId="0" fontId="35" fillId="0" borderId="0" xfId="5" applyFont="1" applyAlignment="1">
      <alignment horizontal="center" vertical="center"/>
    </xf>
    <xf numFmtId="0" fontId="30" fillId="0" borderId="0" xfId="5" applyFont="1" applyAlignment="1">
      <alignment horizontal="center" vertical="center"/>
    </xf>
    <xf numFmtId="0" fontId="35" fillId="0" borderId="0" xfId="5" applyFont="1" applyAlignment="1">
      <alignment horizontal="center" vertical="top"/>
    </xf>
    <xf numFmtId="0" fontId="19" fillId="0" borderId="64" xfId="5" applyFont="1" applyBorder="1" applyAlignment="1">
      <alignment vertical="top"/>
    </xf>
    <xf numFmtId="0" fontId="32" fillId="0" borderId="0" xfId="5" applyFont="1" applyAlignment="1">
      <alignment vertical="center" wrapText="1"/>
    </xf>
    <xf numFmtId="0" fontId="39" fillId="0" borderId="0" xfId="5" applyFont="1" applyAlignment="1">
      <alignment horizontal="center" vertical="center" wrapText="1"/>
    </xf>
    <xf numFmtId="0" fontId="39" fillId="0" borderId="64" xfId="5" applyFont="1" applyBorder="1" applyAlignment="1">
      <alignment horizontal="justify" vertical="center" wrapText="1"/>
    </xf>
    <xf numFmtId="0" fontId="53" fillId="0" borderId="0" xfId="5" applyFont="1" applyAlignment="1">
      <alignment horizontal="center"/>
    </xf>
    <xf numFmtId="0" fontId="55" fillId="0" borderId="0" xfId="5" applyFont="1" applyAlignment="1">
      <alignment horizontal="center" vertical="top" wrapText="1"/>
    </xf>
    <xf numFmtId="0" fontId="19" fillId="0" borderId="0" xfId="5" applyFont="1" applyAlignment="1">
      <alignment horizontal="center" vertical="top"/>
    </xf>
    <xf numFmtId="14" fontId="26" fillId="0" borderId="0" xfId="5" applyNumberFormat="1" applyFont="1" applyAlignment="1">
      <alignment horizontal="left" vertical="top"/>
    </xf>
    <xf numFmtId="0" fontId="32" fillId="0" borderId="0" xfId="5" applyFont="1" applyAlignment="1">
      <alignment horizontal="left" vertical="center" wrapText="1"/>
    </xf>
    <xf numFmtId="0" fontId="39" fillId="0" borderId="0" xfId="5" applyFont="1" applyAlignment="1">
      <alignment horizontal="left" vertical="center" wrapText="1"/>
    </xf>
    <xf numFmtId="0" fontId="56" fillId="0" borderId="0" xfId="5" applyFont="1" applyAlignment="1">
      <alignment horizontal="center" wrapText="1"/>
    </xf>
    <xf numFmtId="14" fontId="21" fillId="0" borderId="0" xfId="5" applyNumberFormat="1" applyFont="1" applyAlignment="1">
      <alignment horizontal="left"/>
    </xf>
    <xf numFmtId="0" fontId="48" fillId="0" borderId="0" xfId="5" applyFont="1" applyAlignment="1">
      <alignment horizontal="left" wrapText="1"/>
    </xf>
    <xf numFmtId="0" fontId="29" fillId="0" borderId="14" xfId="4" applyFont="1" applyBorder="1" applyAlignment="1">
      <alignment horizontal="center"/>
    </xf>
    <xf numFmtId="14" fontId="64" fillId="0" borderId="0" xfId="4" applyNumberFormat="1" applyFont="1" applyAlignment="1">
      <alignment horizontal="center" wrapText="1"/>
    </xf>
    <xf numFmtId="0" fontId="40" fillId="0" borderId="0" xfId="4" applyFont="1" applyAlignment="1">
      <alignment horizontal="center"/>
    </xf>
    <xf numFmtId="0" fontId="47" fillId="0" borderId="0" xfId="4" applyFont="1" applyAlignment="1">
      <alignment horizontal="center"/>
    </xf>
    <xf numFmtId="0" fontId="47" fillId="0" borderId="0" xfId="4" applyFont="1" applyAlignment="1">
      <alignment horizontal="left"/>
    </xf>
    <xf numFmtId="0" fontId="69" fillId="0" borderId="0" xfId="0" applyFont="1" applyAlignment="1">
      <alignment horizontal="left"/>
    </xf>
    <xf numFmtId="0" fontId="64" fillId="0" borderId="0" xfId="4" applyFont="1" applyAlignment="1">
      <alignment horizontal="left"/>
    </xf>
    <xf numFmtId="0" fontId="47" fillId="0" borderId="0" xfId="4" applyFont="1" applyAlignment="1">
      <alignment horizontal="left" wrapText="1"/>
    </xf>
    <xf numFmtId="0" fontId="19" fillId="0" borderId="0" xfId="4" applyFont="1" applyAlignment="1">
      <alignment horizontal="center"/>
    </xf>
    <xf numFmtId="0" fontId="35" fillId="0" borderId="0" xfId="4" applyFont="1" applyAlignment="1">
      <alignment horizontal="center"/>
    </xf>
    <xf numFmtId="0" fontId="19" fillId="0" borderId="0" xfId="4" applyFont="1" applyAlignment="1">
      <alignment horizontal="left" vertical="center" wrapText="1"/>
    </xf>
    <xf numFmtId="14" fontId="35" fillId="0" borderId="0" xfId="4" applyNumberFormat="1" applyFont="1" applyAlignment="1">
      <alignment horizontal="center"/>
    </xf>
    <xf numFmtId="0" fontId="19" fillId="0" borderId="0" xfId="4" applyFont="1" applyAlignment="1">
      <alignment horizontal="left"/>
    </xf>
    <xf numFmtId="0" fontId="19" fillId="0" borderId="0" xfId="4" applyFont="1" applyAlignment="1">
      <alignment horizontal="left" vertical="top"/>
    </xf>
    <xf numFmtId="0" fontId="19" fillId="0" borderId="0" xfId="4" applyFont="1" applyAlignment="1">
      <alignment horizontal="left" wrapText="1"/>
    </xf>
    <xf numFmtId="0" fontId="19" fillId="0" borderId="0" xfId="4" applyFont="1" applyAlignment="1">
      <alignment horizontal="left" vertical="top" wrapText="1"/>
    </xf>
    <xf numFmtId="0" fontId="63" fillId="0" borderId="59" xfId="4" applyFont="1" applyBorder="1" applyAlignment="1">
      <alignment horizontal="center" vertical="center"/>
    </xf>
    <xf numFmtId="0" fontId="63" fillId="0" borderId="70" xfId="4" applyFont="1" applyBorder="1" applyAlignment="1">
      <alignment horizontal="center" vertical="center"/>
    </xf>
    <xf numFmtId="0" fontId="63" fillId="0" borderId="45" xfId="4" applyFont="1" applyBorder="1" applyAlignment="1">
      <alignment horizontal="center" vertical="center"/>
    </xf>
    <xf numFmtId="0" fontId="34" fillId="0" borderId="16" xfId="4" applyFont="1" applyBorder="1" applyAlignment="1">
      <alignment horizontal="left" vertical="top" wrapText="1"/>
    </xf>
    <xf numFmtId="0" fontId="34" fillId="0" borderId="0" xfId="4" applyFont="1" applyAlignment="1">
      <alignment horizontal="left" vertical="top" wrapText="1"/>
    </xf>
    <xf numFmtId="0" fontId="34" fillId="0" borderId="17" xfId="4" applyFont="1" applyBorder="1" applyAlignment="1">
      <alignment horizontal="left" vertical="top" wrapText="1"/>
    </xf>
    <xf numFmtId="0" fontId="34" fillId="0" borderId="0" xfId="4" applyFont="1" applyBorder="1" applyAlignment="1">
      <alignment horizontal="left" vertical="top" wrapText="1"/>
    </xf>
    <xf numFmtId="0" fontId="7" fillId="0" borderId="0" xfId="0" applyFont="1" applyAlignment="1">
      <alignment horizontal="left" vertical="top" wrapText="1"/>
    </xf>
    <xf numFmtId="0" fontId="5" fillId="0" borderId="0" xfId="0" applyFont="1" applyAlignment="1">
      <alignment horizontal="left" vertical="top" wrapText="1"/>
    </xf>
    <xf numFmtId="0" fontId="7" fillId="0" borderId="0" xfId="0" applyFont="1" applyAlignment="1">
      <alignment horizontal="center" vertical="top" wrapText="1"/>
    </xf>
    <xf numFmtId="14" fontId="7" fillId="0" borderId="0" xfId="0" applyNumberFormat="1" applyFont="1" applyAlignment="1">
      <alignment horizontal="left" vertical="top" wrapText="1"/>
    </xf>
    <xf numFmtId="14" fontId="5" fillId="0" borderId="0" xfId="0" quotePrefix="1" applyNumberFormat="1" applyFont="1" applyAlignment="1">
      <alignment horizontal="left" vertical="top" wrapText="1"/>
    </xf>
    <xf numFmtId="14" fontId="5" fillId="0" borderId="0" xfId="0" applyNumberFormat="1" applyFont="1" applyAlignment="1">
      <alignment horizontal="left" vertical="top" wrapText="1"/>
    </xf>
    <xf numFmtId="0" fontId="5" fillId="0" borderId="0" xfId="0" applyFont="1" applyAlignment="1">
      <alignment horizontal="left" vertical="top"/>
    </xf>
    <xf numFmtId="0" fontId="7" fillId="0" borderId="0" xfId="0" applyFont="1" applyAlignment="1">
      <alignment horizontal="center" vertical="top"/>
    </xf>
    <xf numFmtId="0" fontId="7" fillId="0" borderId="0" xfId="0" applyFont="1" applyAlignment="1">
      <alignment horizontal="left" vertical="top"/>
    </xf>
    <xf numFmtId="0" fontId="13" fillId="0" borderId="0" xfId="0" applyFont="1" applyAlignment="1">
      <alignment horizontal="center" vertical="center"/>
    </xf>
    <xf numFmtId="0" fontId="13" fillId="0" borderId="0" xfId="0" applyFont="1" applyAlignment="1">
      <alignment vertical="center"/>
    </xf>
    <xf numFmtId="0" fontId="7" fillId="0" borderId="0" xfId="0" applyFont="1" applyAlignment="1">
      <alignment horizontal="center" vertical="center" wrapText="1"/>
    </xf>
    <xf numFmtId="0" fontId="5" fillId="0" borderId="29" xfId="0" applyFont="1" applyBorder="1" applyAlignment="1">
      <alignment horizontal="center" vertical="top"/>
    </xf>
    <xf numFmtId="0" fontId="5" fillId="0" borderId="30" xfId="0" applyFont="1" applyBorder="1" applyAlignment="1">
      <alignment horizontal="center" vertical="top"/>
    </xf>
    <xf numFmtId="0" fontId="7" fillId="0" borderId="29" xfId="0" applyFont="1" applyBorder="1" applyAlignment="1">
      <alignment horizontal="center" vertical="top"/>
    </xf>
    <xf numFmtId="0" fontId="7" fillId="0" borderId="30" xfId="0" applyFont="1" applyBorder="1" applyAlignment="1">
      <alignment horizontal="center" vertical="top"/>
    </xf>
    <xf numFmtId="0" fontId="7" fillId="0" borderId="29" xfId="0" applyFont="1" applyBorder="1" applyAlignment="1">
      <alignment horizontal="center" vertical="center" wrapText="1"/>
    </xf>
    <xf numFmtId="0" fontId="7" fillId="0" borderId="27" xfId="0" applyFont="1" applyBorder="1" applyAlignment="1">
      <alignment horizontal="center" vertical="center" wrapText="1"/>
    </xf>
    <xf numFmtId="0" fontId="7" fillId="0" borderId="30" xfId="0" applyFont="1" applyBorder="1" applyAlignment="1">
      <alignment horizontal="center" vertical="center" wrapText="1"/>
    </xf>
    <xf numFmtId="0" fontId="5" fillId="0" borderId="0" xfId="0" applyFont="1" applyAlignment="1">
      <alignment horizontal="center" vertical="top" wrapText="1"/>
    </xf>
    <xf numFmtId="0" fontId="5" fillId="0" borderId="0" xfId="0" applyFont="1" applyAlignment="1">
      <alignment horizontal="right" vertical="top"/>
    </xf>
    <xf numFmtId="0" fontId="6" fillId="0" borderId="0" xfId="0" applyFont="1" applyAlignment="1">
      <alignment horizontal="center" vertical="top"/>
    </xf>
    <xf numFmtId="0" fontId="5" fillId="0" borderId="0" xfId="0" applyFont="1" applyAlignment="1">
      <alignment horizontal="left" vertical="center"/>
    </xf>
    <xf numFmtId="0" fontId="5" fillId="0" borderId="0" xfId="0" applyFont="1" applyAlignment="1">
      <alignment horizontal="center" vertical="center"/>
    </xf>
    <xf numFmtId="0" fontId="5" fillId="0" borderId="0" xfId="0" applyFont="1" applyAlignment="1">
      <alignment horizontal="left" vertical="center" wrapText="1" indent="2"/>
    </xf>
    <xf numFmtId="0" fontId="5" fillId="0" borderId="0" xfId="0" applyFont="1" applyAlignment="1">
      <alignment horizontal="left" vertical="center" wrapText="1"/>
    </xf>
    <xf numFmtId="0" fontId="7" fillId="0" borderId="0" xfId="0" applyFont="1" applyAlignment="1">
      <alignment horizontal="left" vertical="center"/>
    </xf>
    <xf numFmtId="0" fontId="5" fillId="0" borderId="0" xfId="0" applyFont="1" applyAlignment="1">
      <alignment horizontal="left" vertical="top" wrapText="1" indent="4"/>
    </xf>
    <xf numFmtId="0" fontId="5" fillId="0" borderId="0" xfId="0" applyFont="1" applyAlignment="1">
      <alignment horizontal="left" vertical="top" wrapText="1" indent="3"/>
    </xf>
    <xf numFmtId="14" fontId="7" fillId="0" borderId="0" xfId="0" applyNumberFormat="1" applyFont="1" applyAlignment="1">
      <alignment horizontal="left" vertical="top" wrapText="1" indent="4"/>
    </xf>
    <xf numFmtId="0" fontId="7" fillId="0" borderId="0" xfId="0" applyFont="1" applyAlignment="1">
      <alignment horizontal="left" vertical="top" wrapText="1" indent="4"/>
    </xf>
    <xf numFmtId="0" fontId="0" fillId="0" borderId="0" xfId="0" applyAlignment="1">
      <alignment horizontal="left" vertical="top" wrapText="1" indent="4"/>
    </xf>
    <xf numFmtId="0" fontId="4" fillId="0" borderId="25" xfId="0" applyFont="1" applyFill="1" applyBorder="1" applyAlignment="1">
      <alignment horizontal="center" vertical="top"/>
    </xf>
    <xf numFmtId="0" fontId="0" fillId="0" borderId="14" xfId="0" applyFill="1" applyBorder="1" applyAlignment="1">
      <alignment horizontal="center" vertical="top"/>
    </xf>
    <xf numFmtId="0" fontId="0" fillId="0" borderId="0" xfId="0" applyBorder="1" applyAlignment="1">
      <alignment horizontal="center"/>
    </xf>
    <xf numFmtId="0" fontId="0" fillId="0" borderId="23" xfId="0" applyBorder="1" applyAlignment="1">
      <alignment horizontal="left" vertical="top"/>
    </xf>
    <xf numFmtId="0" fontId="0" fillId="0" borderId="19" xfId="0" applyBorder="1" applyAlignment="1">
      <alignment horizontal="left"/>
    </xf>
    <xf numFmtId="0" fontId="0" fillId="0" borderId="25" xfId="0" applyFill="1" applyBorder="1" applyAlignment="1">
      <alignment horizontal="center" vertical="top"/>
    </xf>
    <xf numFmtId="0" fontId="0" fillId="0" borderId="22" xfId="0" applyBorder="1" applyAlignment="1">
      <alignment horizontal="left" vertical="top"/>
    </xf>
    <xf numFmtId="0" fontId="0" fillId="0" borderId="21" xfId="0" applyBorder="1" applyAlignment="1">
      <alignment horizontal="center" vertical="center"/>
    </xf>
    <xf numFmtId="0" fontId="0" fillId="0" borderId="21" xfId="0" applyBorder="1" applyAlignment="1">
      <alignment horizontal="center" vertical="top" wrapText="1"/>
    </xf>
    <xf numFmtId="0" fontId="0" fillId="0" borderId="22" xfId="0" applyBorder="1" applyAlignment="1">
      <alignment horizontal="center" vertical="center"/>
    </xf>
    <xf numFmtId="0" fontId="0" fillId="0" borderId="22" xfId="0" applyBorder="1" applyAlignment="1">
      <alignment horizontal="center" vertical="top" wrapText="1"/>
    </xf>
    <xf numFmtId="0" fontId="0" fillId="0" borderId="23" xfId="0" applyBorder="1" applyAlignment="1">
      <alignment horizontal="center" vertical="center"/>
    </xf>
    <xf numFmtId="0" fontId="0" fillId="0" borderId="23" xfId="0" applyBorder="1" applyAlignment="1">
      <alignment horizontal="center" vertical="top" wrapText="1"/>
    </xf>
    <xf numFmtId="0" fontId="0" fillId="0" borderId="10" xfId="0" applyBorder="1" applyAlignment="1">
      <alignment horizontal="center"/>
    </xf>
    <xf numFmtId="0" fontId="0" fillId="0" borderId="21" xfId="0" applyBorder="1" applyAlignment="1">
      <alignment horizontal="left" vertical="top"/>
    </xf>
    <xf numFmtId="0" fontId="0" fillId="0" borderId="12" xfId="0" applyBorder="1" applyAlignment="1">
      <alignment horizontal="center" vertical="center" wrapText="1"/>
    </xf>
    <xf numFmtId="0" fontId="1" fillId="0" borderId="19" xfId="0" applyFont="1" applyBorder="1" applyAlignment="1">
      <alignment horizontal="left"/>
    </xf>
    <xf numFmtId="0" fontId="0" fillId="0" borderId="12" xfId="0" applyBorder="1" applyAlignment="1">
      <alignment horizontal="center" vertical="top" wrapText="1"/>
    </xf>
    <xf numFmtId="0" fontId="0" fillId="0" borderId="22" xfId="0" applyBorder="1" applyAlignment="1">
      <alignment horizontal="center"/>
    </xf>
    <xf numFmtId="0" fontId="0" fillId="0" borderId="23" xfId="0" applyBorder="1" applyAlignment="1">
      <alignment horizontal="center"/>
    </xf>
    <xf numFmtId="0" fontId="19" fillId="0" borderId="0" xfId="4" applyFont="1" applyBorder="1"/>
    <xf numFmtId="0" fontId="74" fillId="0" borderId="0" xfId="4" applyFont="1" applyBorder="1" applyAlignment="1">
      <alignment horizontal="center"/>
    </xf>
    <xf numFmtId="0" fontId="74" fillId="0" borderId="0" xfId="4" applyFont="1" applyAlignment="1">
      <alignment horizontal="center"/>
    </xf>
  </cellXfs>
  <cellStyles count="7">
    <cellStyle name="Comma 2" xfId="3" xr:uid="{7A12C568-4429-42A0-8F15-AD290E9C8242}"/>
    <cellStyle name="Hyperlink" xfId="1" builtinId="8" hidden="1"/>
    <cellStyle name="Hyperlink" xfId="6" builtinId="8"/>
    <cellStyle name="Normal" xfId="0" builtinId="0"/>
    <cellStyle name="Normal 2" xfId="2" xr:uid="{2C6A105C-97F1-42A5-A3D5-1CDE0E758AD1}"/>
    <cellStyle name="Normal 2 2" xfId="4" xr:uid="{FE1E57B7-9A5F-4017-9987-D759B65CEF59}"/>
    <cellStyle name="Normal 3" xfId="5" xr:uid="{4F3F477A-3669-4FB9-8972-3FCF3D7BE24C}"/>
  </cellStyles>
  <dxfs count="0"/>
  <tableStyles count="0" defaultTableStyle="TableStyleMedium2" defaultPivotStyle="PivotStyleMedium9"/>
  <colors>
    <mruColors>
      <color rgb="FFD5FFE8"/>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8" Type="http://schemas.openxmlformats.org/officeDocument/2006/relationships/hyperlink" Target="#'Commutation Form B'!A1"/><Relationship Id="rId3" Type="http://schemas.openxmlformats.org/officeDocument/2006/relationships/hyperlink" Target="#'GPF Forms'!A1"/><Relationship Id="rId7" Type="http://schemas.openxmlformats.org/officeDocument/2006/relationships/hyperlink" Target="#'Commutation Form A'!A1"/><Relationship Id="rId2" Type="http://schemas.openxmlformats.org/officeDocument/2006/relationships/hyperlink" Target="#'GPF AG later'!A1"/><Relationship Id="rId1" Type="http://schemas.openxmlformats.org/officeDocument/2006/relationships/hyperlink" Target="#'Office N.GPF'!A1"/><Relationship Id="rId6" Type="http://schemas.openxmlformats.org/officeDocument/2006/relationships/hyperlink" Target="#'Office N. Pension'!A1"/><Relationship Id="rId5" Type="http://schemas.openxmlformats.org/officeDocument/2006/relationships/hyperlink" Target="#E.L.Order!A1"/><Relationship Id="rId4" Type="http://schemas.openxmlformats.org/officeDocument/2006/relationships/hyperlink" Target="#'Office N. E.L'!A1"/><Relationship Id="rId9" Type="http://schemas.openxmlformats.org/officeDocument/2006/relationships/hyperlink" Target="#'&#2344;&#2350;&#2369;&#2344;&#2366; &#2411;'!A1"/></Relationships>
</file>

<file path=xl/drawings/_rels/drawing8.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4.png"/></Relationships>
</file>

<file path=xl/drawings/_rels/drawing9.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5.png"/><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xdr:col>
      <xdr:colOff>9524</xdr:colOff>
      <xdr:row>21</xdr:row>
      <xdr:rowOff>1</xdr:rowOff>
    </xdr:from>
    <xdr:to>
      <xdr:col>2</xdr:col>
      <xdr:colOff>35903</xdr:colOff>
      <xdr:row>22</xdr:row>
      <xdr:rowOff>169501</xdr:rowOff>
    </xdr:to>
    <xdr:sp macro="" textlink="">
      <xdr:nvSpPr>
        <xdr:cNvPr id="3" name="Rectangle: Rounded Corners 2">
          <a:hlinkClick xmlns:r="http://schemas.openxmlformats.org/officeDocument/2006/relationships" r:id="rId1"/>
          <a:extLst>
            <a:ext uri="{FF2B5EF4-FFF2-40B4-BE49-F238E27FC236}">
              <a16:creationId xmlns:a16="http://schemas.microsoft.com/office/drawing/2014/main" id="{E9332E00-A083-4706-8A43-4B76EA15D375}"/>
            </a:ext>
          </a:extLst>
        </xdr:cNvPr>
        <xdr:cNvSpPr/>
      </xdr:nvSpPr>
      <xdr:spPr>
        <a:xfrm>
          <a:off x="397093" y="4210708"/>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a:t>
          </a:r>
          <a:r>
            <a:rPr lang="en-US" sz="1100" baseline="0">
              <a:solidFill>
                <a:srgbClr val="FF0000"/>
              </a:solidFill>
              <a:effectLst/>
              <a:latin typeface="+mn-lt"/>
              <a:ea typeface="+mn-ea"/>
              <a:cs typeface="+mn-cs"/>
            </a:rPr>
            <a:t>कार्यालयीन ‍</a:t>
          </a:r>
          <a:r>
            <a:rPr lang="hi-IN" sz="1100" baseline="0">
              <a:solidFill>
                <a:srgbClr val="FF0000"/>
              </a:solidFill>
              <a:effectLst/>
              <a:latin typeface="+mn-lt"/>
              <a:ea typeface="+mn-ea"/>
              <a:cs typeface="+mn-cs"/>
            </a:rPr>
            <a:t>टिप्पणी</a:t>
          </a:r>
          <a:endParaRPr lang="en-IN" sz="1100">
            <a:solidFill>
              <a:srgbClr val="FF0000"/>
            </a:solidFill>
          </a:endParaRPr>
        </a:p>
      </xdr:txBody>
    </xdr:sp>
    <xdr:clientData/>
  </xdr:twoCellAnchor>
  <xdr:twoCellAnchor>
    <xdr:from>
      <xdr:col>4</xdr:col>
      <xdr:colOff>275569</xdr:colOff>
      <xdr:row>21</xdr:row>
      <xdr:rowOff>10181</xdr:rowOff>
    </xdr:from>
    <xdr:to>
      <xdr:col>5</xdr:col>
      <xdr:colOff>827466</xdr:colOff>
      <xdr:row>22</xdr:row>
      <xdr:rowOff>179681</xdr:rowOff>
    </xdr:to>
    <xdr:sp macro="" textlink="">
      <xdr:nvSpPr>
        <xdr:cNvPr id="4" name="Rectangle: Rounded Corners 3">
          <a:hlinkClick xmlns:r="http://schemas.openxmlformats.org/officeDocument/2006/relationships" r:id="rId2"/>
          <a:extLst>
            <a:ext uri="{FF2B5EF4-FFF2-40B4-BE49-F238E27FC236}">
              <a16:creationId xmlns:a16="http://schemas.microsoft.com/office/drawing/2014/main" id="{D9EEE820-ABD6-47AF-AF43-DB75170C74B6}"/>
            </a:ext>
          </a:extLst>
        </xdr:cNvPr>
        <xdr:cNvSpPr/>
      </xdr:nvSpPr>
      <xdr:spPr>
        <a:xfrm>
          <a:off x="4269500" y="4220888"/>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a:t>
          </a:r>
          <a:r>
            <a:rPr lang="hi-IN" sz="1100">
              <a:solidFill>
                <a:srgbClr val="FF0000"/>
              </a:solidFill>
              <a:effectLst/>
              <a:latin typeface="+mn-lt"/>
              <a:ea typeface="+mn-ea"/>
              <a:cs typeface="+mn-cs"/>
            </a:rPr>
            <a:t>प्रस्ताव</a:t>
          </a:r>
          <a:r>
            <a:rPr lang="en-US" sz="1100" baseline="0">
              <a:solidFill>
                <a:srgbClr val="FF0000"/>
              </a:solidFill>
              <a:effectLst/>
              <a:latin typeface="+mn-lt"/>
              <a:ea typeface="+mn-ea"/>
              <a:cs typeface="+mn-cs"/>
            </a:rPr>
            <a:t> (AG)</a:t>
          </a:r>
          <a:endParaRPr lang="en-IN" sz="1100">
            <a:solidFill>
              <a:srgbClr val="FF0000"/>
            </a:solidFill>
          </a:endParaRPr>
        </a:p>
      </xdr:txBody>
    </xdr:sp>
    <xdr:clientData/>
  </xdr:twoCellAnchor>
  <xdr:twoCellAnchor>
    <xdr:from>
      <xdr:col>2</xdr:col>
      <xdr:colOff>140902</xdr:colOff>
      <xdr:row>21</xdr:row>
      <xdr:rowOff>6569</xdr:rowOff>
    </xdr:from>
    <xdr:to>
      <xdr:col>4</xdr:col>
      <xdr:colOff>108161</xdr:colOff>
      <xdr:row>22</xdr:row>
      <xdr:rowOff>176069</xdr:rowOff>
    </xdr:to>
    <xdr:sp macro="" textlink="">
      <xdr:nvSpPr>
        <xdr:cNvPr id="5" name="Rectangle: Rounded Corners 4">
          <a:hlinkClick xmlns:r="http://schemas.openxmlformats.org/officeDocument/2006/relationships" r:id="rId3"/>
          <a:extLst>
            <a:ext uri="{FF2B5EF4-FFF2-40B4-BE49-F238E27FC236}">
              <a16:creationId xmlns:a16="http://schemas.microsoft.com/office/drawing/2014/main" id="{75FFB9D2-B06E-4A04-8680-16823D9F8895}"/>
            </a:ext>
          </a:extLst>
        </xdr:cNvPr>
        <xdr:cNvSpPr/>
      </xdr:nvSpPr>
      <xdr:spPr>
        <a:xfrm>
          <a:off x="2302092" y="4217276"/>
          <a:ext cx="1800000" cy="360000"/>
        </a:xfrm>
        <a:prstGeom prst="roundRect">
          <a:avLst/>
        </a:prstGeom>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en-US" sz="1100">
              <a:solidFill>
                <a:srgbClr val="FF0000"/>
              </a:solidFill>
              <a:effectLst/>
              <a:latin typeface="+mn-lt"/>
              <a:ea typeface="+mn-ea"/>
              <a:cs typeface="+mn-cs"/>
            </a:rPr>
            <a:t>GPF Forms</a:t>
          </a:r>
          <a:endParaRPr lang="en-IN" sz="1100">
            <a:solidFill>
              <a:srgbClr val="FF0000"/>
            </a:solidFill>
          </a:endParaRPr>
        </a:p>
      </xdr:txBody>
    </xdr:sp>
    <xdr:clientData/>
  </xdr:twoCellAnchor>
  <xdr:twoCellAnchor>
    <xdr:from>
      <xdr:col>0</xdr:col>
      <xdr:colOff>377388</xdr:colOff>
      <xdr:row>23</xdr:row>
      <xdr:rowOff>160612</xdr:rowOff>
    </xdr:from>
    <xdr:to>
      <xdr:col>2</xdr:col>
      <xdr:colOff>16198</xdr:colOff>
      <xdr:row>25</xdr:row>
      <xdr:rowOff>139612</xdr:rowOff>
    </xdr:to>
    <xdr:sp macro="" textlink="">
      <xdr:nvSpPr>
        <xdr:cNvPr id="6" name="Rectangle: Rounded Corners 5">
          <a:hlinkClick xmlns:r="http://schemas.openxmlformats.org/officeDocument/2006/relationships" r:id="rId4"/>
          <a:extLst>
            <a:ext uri="{FF2B5EF4-FFF2-40B4-BE49-F238E27FC236}">
              <a16:creationId xmlns:a16="http://schemas.microsoft.com/office/drawing/2014/main" id="{9FDB0E46-8DA0-493D-8040-191BC7667315}"/>
            </a:ext>
          </a:extLst>
        </xdr:cNvPr>
        <xdr:cNvSpPr/>
      </xdr:nvSpPr>
      <xdr:spPr>
        <a:xfrm>
          <a:off x="377388" y="4752319"/>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rgbClr val="FF0000"/>
              </a:solidFill>
              <a:effectLst/>
              <a:latin typeface="+mn-lt"/>
              <a:ea typeface="+mn-ea"/>
              <a:cs typeface="+mn-cs"/>
            </a:rPr>
            <a:t>कार्यालयीन टिपणी अर्जित रजा</a:t>
          </a:r>
          <a:endParaRPr lang="en-IN" sz="1100">
            <a:solidFill>
              <a:srgbClr val="FF0000"/>
            </a:solidFill>
          </a:endParaRPr>
        </a:p>
      </xdr:txBody>
    </xdr:sp>
    <xdr:clientData/>
  </xdr:twoCellAnchor>
  <xdr:twoCellAnchor>
    <xdr:from>
      <xdr:col>2</xdr:col>
      <xdr:colOff>136635</xdr:colOff>
      <xdr:row>23</xdr:row>
      <xdr:rowOff>161267</xdr:rowOff>
    </xdr:from>
    <xdr:to>
      <xdr:col>4</xdr:col>
      <xdr:colOff>103894</xdr:colOff>
      <xdr:row>25</xdr:row>
      <xdr:rowOff>140267</xdr:rowOff>
    </xdr:to>
    <xdr:sp macro="" textlink="">
      <xdr:nvSpPr>
        <xdr:cNvPr id="7" name="Rectangle: Rounded Corners 6">
          <a:hlinkClick xmlns:r="http://schemas.openxmlformats.org/officeDocument/2006/relationships" r:id="rId5"/>
          <a:extLst>
            <a:ext uri="{FF2B5EF4-FFF2-40B4-BE49-F238E27FC236}">
              <a16:creationId xmlns:a16="http://schemas.microsoft.com/office/drawing/2014/main" id="{B0E59DA9-FE4F-4CCC-B1DA-02B47FDAAB0F}"/>
            </a:ext>
          </a:extLst>
        </xdr:cNvPr>
        <xdr:cNvSpPr/>
      </xdr:nvSpPr>
      <xdr:spPr>
        <a:xfrm>
          <a:off x="2297825" y="4752974"/>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rgbClr val="FF0000"/>
              </a:solidFill>
              <a:effectLst/>
              <a:latin typeface="+mn-lt"/>
              <a:ea typeface="+mn-ea"/>
              <a:cs typeface="+mn-cs"/>
            </a:rPr>
            <a:t>अर्जित रजा</a:t>
          </a:r>
          <a:r>
            <a:rPr lang="en-IN" sz="1100">
              <a:solidFill>
                <a:srgbClr val="FF0000"/>
              </a:solidFill>
              <a:effectLst/>
              <a:latin typeface="+mn-lt"/>
              <a:ea typeface="+mn-ea"/>
              <a:cs typeface="+mn-cs"/>
            </a:rPr>
            <a:t> </a:t>
          </a:r>
          <a:r>
            <a:rPr lang="hi-IN" sz="1100">
              <a:solidFill>
                <a:srgbClr val="FF0000"/>
              </a:solidFill>
              <a:effectLst/>
              <a:latin typeface="+mn-lt"/>
              <a:ea typeface="+mn-ea"/>
              <a:cs typeface="+mn-cs"/>
            </a:rPr>
            <a:t>आदेश</a:t>
          </a:r>
          <a:endParaRPr lang="en-IN" sz="1100">
            <a:solidFill>
              <a:srgbClr val="FF0000"/>
            </a:solidFill>
          </a:endParaRPr>
        </a:p>
      </xdr:txBody>
    </xdr:sp>
    <xdr:clientData/>
  </xdr:twoCellAnchor>
  <xdr:twoCellAnchor>
    <xdr:from>
      <xdr:col>4</xdr:col>
      <xdr:colOff>265715</xdr:colOff>
      <xdr:row>23</xdr:row>
      <xdr:rowOff>178020</xdr:rowOff>
    </xdr:from>
    <xdr:to>
      <xdr:col>5</xdr:col>
      <xdr:colOff>817612</xdr:colOff>
      <xdr:row>25</xdr:row>
      <xdr:rowOff>157020</xdr:rowOff>
    </xdr:to>
    <xdr:sp macro="" textlink="">
      <xdr:nvSpPr>
        <xdr:cNvPr id="8" name="Rectangle: Rounded Corners 7">
          <a:hlinkClick xmlns:r="http://schemas.openxmlformats.org/officeDocument/2006/relationships" r:id="rId6"/>
          <a:extLst>
            <a:ext uri="{FF2B5EF4-FFF2-40B4-BE49-F238E27FC236}">
              <a16:creationId xmlns:a16="http://schemas.microsoft.com/office/drawing/2014/main" id="{2F345080-D5DA-455D-ABED-5B9EF8221070}"/>
            </a:ext>
          </a:extLst>
        </xdr:cNvPr>
        <xdr:cNvSpPr/>
      </xdr:nvSpPr>
      <xdr:spPr>
        <a:xfrm>
          <a:off x="4259646" y="4769727"/>
          <a:ext cx="1800000" cy="360000"/>
        </a:xfrm>
        <a:prstGeom prst="roundRect">
          <a:avLst/>
        </a:prstGeom>
        <a:solidFill>
          <a:schemeClr val="accent3">
            <a:lumMod val="75000"/>
          </a:schemeClr>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000">
              <a:solidFill>
                <a:schemeClr val="dk1"/>
              </a:solidFill>
              <a:effectLst/>
              <a:latin typeface="+mn-lt"/>
              <a:ea typeface="+mn-ea"/>
              <a:cs typeface="+mn-cs"/>
            </a:rPr>
            <a:t>कार्यालयीन टिपणी निवृत्तीवेतन</a:t>
          </a:r>
          <a:endParaRPr lang="en-IN" sz="1000">
            <a:solidFill>
              <a:srgbClr val="FF0000"/>
            </a:solidFill>
          </a:endParaRPr>
        </a:p>
      </xdr:txBody>
    </xdr:sp>
    <xdr:clientData/>
  </xdr:twoCellAnchor>
  <xdr:twoCellAnchor>
    <xdr:from>
      <xdr:col>0</xdr:col>
      <xdr:colOff>382643</xdr:colOff>
      <xdr:row>26</xdr:row>
      <xdr:rowOff>128423</xdr:rowOff>
    </xdr:from>
    <xdr:to>
      <xdr:col>2</xdr:col>
      <xdr:colOff>21453</xdr:colOff>
      <xdr:row>28</xdr:row>
      <xdr:rowOff>107423</xdr:rowOff>
    </xdr:to>
    <xdr:sp macro="" textlink="">
      <xdr:nvSpPr>
        <xdr:cNvPr id="9" name="Rectangle: Rounded Corners 8">
          <a:hlinkClick xmlns:r="http://schemas.openxmlformats.org/officeDocument/2006/relationships" r:id="rId7"/>
          <a:extLst>
            <a:ext uri="{FF2B5EF4-FFF2-40B4-BE49-F238E27FC236}">
              <a16:creationId xmlns:a16="http://schemas.microsoft.com/office/drawing/2014/main" id="{FFD2A22C-A768-42DE-A8FD-83264BC73274}"/>
            </a:ext>
          </a:extLst>
        </xdr:cNvPr>
        <xdr:cNvSpPr/>
      </xdr:nvSpPr>
      <xdr:spPr>
        <a:xfrm>
          <a:off x="382643" y="5291630"/>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अंशराशीकरण नमुना अ</a:t>
          </a:r>
          <a:endParaRPr lang="en-IN" sz="1100">
            <a:solidFill>
              <a:srgbClr val="FF0000"/>
            </a:solidFill>
          </a:endParaRPr>
        </a:p>
      </xdr:txBody>
    </xdr:sp>
    <xdr:clientData/>
  </xdr:twoCellAnchor>
  <xdr:twoCellAnchor>
    <xdr:from>
      <xdr:col>2</xdr:col>
      <xdr:colOff>148130</xdr:colOff>
      <xdr:row>26</xdr:row>
      <xdr:rowOff>115285</xdr:rowOff>
    </xdr:from>
    <xdr:to>
      <xdr:col>4</xdr:col>
      <xdr:colOff>115389</xdr:colOff>
      <xdr:row>28</xdr:row>
      <xdr:rowOff>94285</xdr:rowOff>
    </xdr:to>
    <xdr:sp macro="" textlink="">
      <xdr:nvSpPr>
        <xdr:cNvPr id="10" name="Rectangle: Rounded Corners 9">
          <a:hlinkClick xmlns:r="http://schemas.openxmlformats.org/officeDocument/2006/relationships" r:id="rId8"/>
          <a:extLst>
            <a:ext uri="{FF2B5EF4-FFF2-40B4-BE49-F238E27FC236}">
              <a16:creationId xmlns:a16="http://schemas.microsoft.com/office/drawing/2014/main" id="{E26C5814-1F34-41A2-AED0-8FDA308F64FF}"/>
            </a:ext>
          </a:extLst>
        </xdr:cNvPr>
        <xdr:cNvSpPr/>
      </xdr:nvSpPr>
      <xdr:spPr>
        <a:xfrm>
          <a:off x="2309320" y="5278492"/>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अंशराशीकरण नमुना </a:t>
          </a:r>
          <a:r>
            <a:rPr lang="en-IN" sz="1100">
              <a:solidFill>
                <a:schemeClr val="dk1"/>
              </a:solidFill>
              <a:effectLst/>
              <a:latin typeface="+mn-lt"/>
              <a:ea typeface="+mn-ea"/>
              <a:cs typeface="+mn-cs"/>
            </a:rPr>
            <a:t>ब</a:t>
          </a:r>
          <a:endParaRPr lang="en-IN" sz="1100">
            <a:solidFill>
              <a:srgbClr val="FF0000"/>
            </a:solidFill>
          </a:endParaRPr>
        </a:p>
      </xdr:txBody>
    </xdr:sp>
    <xdr:clientData/>
  </xdr:twoCellAnchor>
  <xdr:twoCellAnchor>
    <xdr:from>
      <xdr:col>4</xdr:col>
      <xdr:colOff>285422</xdr:colOff>
      <xdr:row>26</xdr:row>
      <xdr:rowOff>105103</xdr:rowOff>
    </xdr:from>
    <xdr:to>
      <xdr:col>5</xdr:col>
      <xdr:colOff>837319</xdr:colOff>
      <xdr:row>28</xdr:row>
      <xdr:rowOff>84103</xdr:rowOff>
    </xdr:to>
    <xdr:sp macro="" textlink="">
      <xdr:nvSpPr>
        <xdr:cNvPr id="11" name="Rectangle: Rounded Corners 10">
          <a:hlinkClick xmlns:r="http://schemas.openxmlformats.org/officeDocument/2006/relationships" r:id="rId9"/>
          <a:extLst>
            <a:ext uri="{FF2B5EF4-FFF2-40B4-BE49-F238E27FC236}">
              <a16:creationId xmlns:a16="http://schemas.microsoft.com/office/drawing/2014/main" id="{664B4FA8-D2AF-4C48-A4D6-019EB87CE7A1}"/>
            </a:ext>
          </a:extLst>
        </xdr:cNvPr>
        <xdr:cNvSpPr/>
      </xdr:nvSpPr>
      <xdr:spPr>
        <a:xfrm>
          <a:off x="4279353" y="5268310"/>
          <a:ext cx="1800000" cy="360000"/>
        </a:xfrm>
        <a:prstGeom prst="roundRect">
          <a:avLst/>
        </a:prstGeom>
        <a:solidFill>
          <a:srgbClr val="0070C0"/>
        </a:solidFill>
      </xdr:spPr>
      <xdr:style>
        <a:lnRef idx="1">
          <a:schemeClr val="accent6"/>
        </a:lnRef>
        <a:fillRef idx="2">
          <a:schemeClr val="accent6"/>
        </a:fillRef>
        <a:effectRef idx="1">
          <a:schemeClr val="accent6"/>
        </a:effectRef>
        <a:fontRef idx="minor">
          <a:schemeClr val="dk1"/>
        </a:fontRef>
      </xdr:style>
      <xdr:txBody>
        <a:bodyPr vertOverflow="clip" horzOverflow="clip" rtlCol="0" anchor="ctr"/>
        <a:lstStyle/>
        <a:p>
          <a:pPr algn="ctr"/>
          <a:r>
            <a:rPr lang="hi-IN" sz="1100">
              <a:solidFill>
                <a:schemeClr val="dk1"/>
              </a:solidFill>
              <a:effectLst/>
              <a:latin typeface="+mn-lt"/>
              <a:ea typeface="+mn-ea"/>
              <a:cs typeface="+mn-cs"/>
            </a:rPr>
            <a:t> नमुना </a:t>
          </a:r>
          <a:r>
            <a:rPr lang="en-IN" sz="1100">
              <a:solidFill>
                <a:schemeClr val="dk1"/>
              </a:solidFill>
              <a:effectLst/>
              <a:latin typeface="+mn-lt"/>
              <a:ea typeface="+mn-ea"/>
              <a:cs typeface="+mn-cs"/>
            </a:rPr>
            <a:t>५</a:t>
          </a:r>
          <a:endParaRPr lang="en-IN" sz="1100">
            <a:solidFill>
              <a:srgbClr val="FF0000"/>
            </a:solidFill>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271BE776-9FD7-47F6-B152-8B5F931067BC}"/>
            </a:ext>
          </a:extLst>
        </xdr:cNvPr>
        <xdr:cNvSpPr>
          <a:spLocks noChangeShapeType="1"/>
        </xdr:cNvSpPr>
      </xdr:nvSpPr>
      <xdr:spPr bwMode="auto">
        <a:xfrm>
          <a:off x="1400175" y="0"/>
          <a:ext cx="30384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1A307C23-6491-4951-ACD2-42A98DE7C71F}"/>
            </a:ext>
          </a:extLst>
        </xdr:cNvPr>
        <xdr:cNvSpPr>
          <a:spLocks noChangeShapeType="1"/>
        </xdr:cNvSpPr>
      </xdr:nvSpPr>
      <xdr:spPr bwMode="auto">
        <a:xfrm flipV="1">
          <a:off x="476250" y="0"/>
          <a:ext cx="657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771525</xdr:colOff>
      <xdr:row>0</xdr:row>
      <xdr:rowOff>0</xdr:rowOff>
    </xdr:to>
    <xdr:sp macro="" textlink="">
      <xdr:nvSpPr>
        <xdr:cNvPr id="4" name="Line 3">
          <a:extLst>
            <a:ext uri="{FF2B5EF4-FFF2-40B4-BE49-F238E27FC236}">
              <a16:creationId xmlns:a16="http://schemas.microsoft.com/office/drawing/2014/main" id="{D70D7F5B-4EF2-4BDE-B607-D725F61965AB}"/>
            </a:ext>
          </a:extLst>
        </xdr:cNvPr>
        <xdr:cNvSpPr>
          <a:spLocks noChangeShapeType="1"/>
        </xdr:cNvSpPr>
      </xdr:nvSpPr>
      <xdr:spPr bwMode="auto">
        <a:xfrm>
          <a:off x="657225" y="0"/>
          <a:ext cx="37814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704850</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06C6A4B9-F965-4D7B-B44A-EAC144EC67CA}"/>
            </a:ext>
          </a:extLst>
        </xdr:cNvPr>
        <xdr:cNvSpPr>
          <a:spLocks noChangeShapeType="1"/>
        </xdr:cNvSpPr>
      </xdr:nvSpPr>
      <xdr:spPr bwMode="auto">
        <a:xfrm flipH="1">
          <a:off x="443865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115303</xdr:colOff>
      <xdr:row>10</xdr:row>
      <xdr:rowOff>60158</xdr:rowOff>
    </xdr:from>
    <xdr:to>
      <xdr:col>6</xdr:col>
      <xdr:colOff>345908</xdr:colOff>
      <xdr:row>11</xdr:row>
      <xdr:rowOff>210552</xdr:rowOff>
    </xdr:to>
    <xdr:sp macro="" textlink="">
      <xdr:nvSpPr>
        <xdr:cNvPr id="6" name="Arrow: Left 5">
          <a:extLst>
            <a:ext uri="{FF2B5EF4-FFF2-40B4-BE49-F238E27FC236}">
              <a16:creationId xmlns:a16="http://schemas.microsoft.com/office/drawing/2014/main" id="{B045BAFE-C5EE-466E-BEFB-F03E61D08109}"/>
            </a:ext>
          </a:extLst>
        </xdr:cNvPr>
        <xdr:cNvSpPr/>
      </xdr:nvSpPr>
      <xdr:spPr>
        <a:xfrm>
          <a:off x="3058528" y="2984333"/>
          <a:ext cx="230605" cy="378994"/>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235619</xdr:colOff>
      <xdr:row>46</xdr:row>
      <xdr:rowOff>220579</xdr:rowOff>
    </xdr:from>
    <xdr:to>
      <xdr:col>5</xdr:col>
      <xdr:colOff>1</xdr:colOff>
      <xdr:row>48</xdr:row>
      <xdr:rowOff>140369</xdr:rowOff>
    </xdr:to>
    <xdr:sp macro="" textlink="">
      <xdr:nvSpPr>
        <xdr:cNvPr id="7" name="Arrow: Left 6">
          <a:extLst>
            <a:ext uri="{FF2B5EF4-FFF2-40B4-BE49-F238E27FC236}">
              <a16:creationId xmlns:a16="http://schemas.microsoft.com/office/drawing/2014/main" id="{0809DDD0-24CD-403E-856C-DED86993D2AF}"/>
            </a:ext>
          </a:extLst>
        </xdr:cNvPr>
        <xdr:cNvSpPr/>
      </xdr:nvSpPr>
      <xdr:spPr>
        <a:xfrm>
          <a:off x="2283494" y="21213679"/>
          <a:ext cx="231107" cy="376990"/>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A2901213-AD67-44EB-883B-B9550AAE73DE}"/>
            </a:ext>
          </a:extLst>
        </xdr:cNvPr>
        <xdr:cNvSpPr>
          <a:spLocks noChangeShapeType="1"/>
        </xdr:cNvSpPr>
      </xdr:nvSpPr>
      <xdr:spPr bwMode="auto">
        <a:xfrm>
          <a:off x="1304925" y="0"/>
          <a:ext cx="36671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ADE38DEF-5CE3-4EF9-ADF2-28541EA34FCB}"/>
            </a:ext>
          </a:extLst>
        </xdr:cNvPr>
        <xdr:cNvSpPr>
          <a:spLocks noChangeShapeType="1"/>
        </xdr:cNvSpPr>
      </xdr:nvSpPr>
      <xdr:spPr bwMode="auto">
        <a:xfrm flipV="1">
          <a:off x="381000" y="0"/>
          <a:ext cx="6572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771525</xdr:colOff>
      <xdr:row>0</xdr:row>
      <xdr:rowOff>0</xdr:rowOff>
    </xdr:to>
    <xdr:sp macro="" textlink="">
      <xdr:nvSpPr>
        <xdr:cNvPr id="4" name="Line 3">
          <a:extLst>
            <a:ext uri="{FF2B5EF4-FFF2-40B4-BE49-F238E27FC236}">
              <a16:creationId xmlns:a16="http://schemas.microsoft.com/office/drawing/2014/main" id="{5539D1E8-C7BF-48F3-996B-41B406956A08}"/>
            </a:ext>
          </a:extLst>
        </xdr:cNvPr>
        <xdr:cNvSpPr>
          <a:spLocks noChangeShapeType="1"/>
        </xdr:cNvSpPr>
      </xdr:nvSpPr>
      <xdr:spPr bwMode="auto">
        <a:xfrm>
          <a:off x="561975" y="0"/>
          <a:ext cx="44100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704850</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B99D04D8-C7C4-45EF-AA62-61B4B41CB95B}"/>
            </a:ext>
          </a:extLst>
        </xdr:cNvPr>
        <xdr:cNvSpPr>
          <a:spLocks noChangeShapeType="1"/>
        </xdr:cNvSpPr>
      </xdr:nvSpPr>
      <xdr:spPr bwMode="auto">
        <a:xfrm flipH="1">
          <a:off x="497205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8</xdr:row>
      <xdr:rowOff>0</xdr:rowOff>
    </xdr:from>
    <xdr:to>
      <xdr:col>7</xdr:col>
      <xdr:colOff>0</xdr:colOff>
      <xdr:row>9</xdr:row>
      <xdr:rowOff>146008</xdr:rowOff>
    </xdr:to>
    <xdr:sp macro="" textlink="">
      <xdr:nvSpPr>
        <xdr:cNvPr id="6" name="Arrow: Left 5">
          <a:extLst>
            <a:ext uri="{FF2B5EF4-FFF2-40B4-BE49-F238E27FC236}">
              <a16:creationId xmlns:a16="http://schemas.microsoft.com/office/drawing/2014/main" id="{DB50329F-9C05-4E90-BDDF-66855CBA4D84}"/>
            </a:ext>
          </a:extLst>
        </xdr:cNvPr>
        <xdr:cNvSpPr/>
      </xdr:nvSpPr>
      <xdr:spPr>
        <a:xfrm>
          <a:off x="2847975" y="2609850"/>
          <a:ext cx="228600" cy="374608"/>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twoCellAnchor>
    <xdr:from>
      <xdr:col>4</xdr:col>
      <xdr:colOff>225592</xdr:colOff>
      <xdr:row>47</xdr:row>
      <xdr:rowOff>15040</xdr:rowOff>
    </xdr:from>
    <xdr:to>
      <xdr:col>4</xdr:col>
      <xdr:colOff>454318</xdr:colOff>
      <xdr:row>48</xdr:row>
      <xdr:rowOff>156663</xdr:rowOff>
    </xdr:to>
    <xdr:sp macro="" textlink="">
      <xdr:nvSpPr>
        <xdr:cNvPr id="7" name="Arrow: Left 6">
          <a:extLst>
            <a:ext uri="{FF2B5EF4-FFF2-40B4-BE49-F238E27FC236}">
              <a16:creationId xmlns:a16="http://schemas.microsoft.com/office/drawing/2014/main" id="{8B79955A-C961-4911-8224-634DFDE1ECE1}"/>
            </a:ext>
          </a:extLst>
        </xdr:cNvPr>
        <xdr:cNvSpPr/>
      </xdr:nvSpPr>
      <xdr:spPr>
        <a:xfrm>
          <a:off x="2178217" y="19065040"/>
          <a:ext cx="228726" cy="370223"/>
        </a:xfrm>
        <a:prstGeom prst="leftArrow">
          <a:avLst/>
        </a:prstGeom>
        <a:noFill/>
        <a:ln>
          <a:solidFill>
            <a:schemeClr val="bg1">
              <a:lumMod val="85000"/>
            </a:schemeClr>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lang="en-IN" sz="1100"/>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E10486F5-71DE-44D0-83F1-EB06DDE1244F}"/>
            </a:ext>
          </a:extLst>
        </xdr:cNvPr>
        <xdr:cNvSpPr>
          <a:spLocks noChangeShapeType="1"/>
        </xdr:cNvSpPr>
      </xdr:nvSpPr>
      <xdr:spPr bwMode="auto">
        <a:xfrm>
          <a:off x="1268467" y="0"/>
          <a:ext cx="3591582"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87C9A387-A8A0-427E-B9B3-D28EA3DC4563}"/>
            </a:ext>
          </a:extLst>
        </xdr:cNvPr>
        <xdr:cNvSpPr>
          <a:spLocks noChangeShapeType="1"/>
        </xdr:cNvSpPr>
      </xdr:nvSpPr>
      <xdr:spPr bwMode="auto">
        <a:xfrm flipV="1">
          <a:off x="638175"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171450</xdr:colOff>
      <xdr:row>0</xdr:row>
      <xdr:rowOff>0</xdr:rowOff>
    </xdr:from>
    <xdr:to>
      <xdr:col>11</xdr:col>
      <xdr:colOff>0</xdr:colOff>
      <xdr:row>0</xdr:row>
      <xdr:rowOff>0</xdr:rowOff>
    </xdr:to>
    <xdr:sp macro="" textlink="">
      <xdr:nvSpPr>
        <xdr:cNvPr id="4" name="Line 3">
          <a:extLst>
            <a:ext uri="{FF2B5EF4-FFF2-40B4-BE49-F238E27FC236}">
              <a16:creationId xmlns:a16="http://schemas.microsoft.com/office/drawing/2014/main" id="{20F528E5-FFBA-4911-9392-4BF030FAE907}"/>
            </a:ext>
          </a:extLst>
        </xdr:cNvPr>
        <xdr:cNvSpPr>
          <a:spLocks noChangeShapeType="1"/>
        </xdr:cNvSpPr>
      </xdr:nvSpPr>
      <xdr:spPr bwMode="auto">
        <a:xfrm>
          <a:off x="3362325" y="0"/>
          <a:ext cx="41243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855BA879-D68E-4693-B48D-A87E57306DF3}"/>
            </a:ext>
          </a:extLst>
        </xdr:cNvPr>
        <xdr:cNvSpPr>
          <a:spLocks noChangeShapeType="1"/>
        </xdr:cNvSpPr>
      </xdr:nvSpPr>
      <xdr:spPr bwMode="auto">
        <a:xfrm flipH="1">
          <a:off x="5343525" y="0"/>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3C1FA281-A2FC-43F1-803F-B1EB39066E02}"/>
            </a:ext>
          </a:extLst>
        </xdr:cNvPr>
        <xdr:cNvSpPr>
          <a:spLocks noChangeShapeType="1"/>
        </xdr:cNvSpPr>
      </xdr:nvSpPr>
      <xdr:spPr bwMode="auto">
        <a:xfrm>
          <a:off x="1295400" y="0"/>
          <a:ext cx="27432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A84EB8C8-AD24-452A-B7A5-071D8EAF384D}"/>
            </a:ext>
          </a:extLst>
        </xdr:cNvPr>
        <xdr:cNvSpPr>
          <a:spLocks noChangeShapeType="1"/>
        </xdr:cNvSpPr>
      </xdr:nvSpPr>
      <xdr:spPr bwMode="auto">
        <a:xfrm flipV="1">
          <a:off x="66675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684BDD99-4510-4CF3-B665-7C95BE318CED}"/>
            </a:ext>
          </a:extLst>
        </xdr:cNvPr>
        <xdr:cNvSpPr>
          <a:spLocks noChangeShapeType="1"/>
        </xdr:cNvSpPr>
      </xdr:nvSpPr>
      <xdr:spPr bwMode="auto">
        <a:xfrm>
          <a:off x="847725" y="0"/>
          <a:ext cx="31908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4046F340-0AB9-466A-85C4-F62C4C75DB7C}"/>
            </a:ext>
          </a:extLst>
        </xdr:cNvPr>
        <xdr:cNvSpPr>
          <a:spLocks noChangeShapeType="1"/>
        </xdr:cNvSpPr>
      </xdr:nvSpPr>
      <xdr:spPr bwMode="auto">
        <a:xfrm flipH="1">
          <a:off x="403860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4A5E2650-77E1-462D-9BA0-1E15D6FCA7C2}"/>
            </a:ext>
          </a:extLst>
        </xdr:cNvPr>
        <xdr:cNvSpPr>
          <a:spLocks noChangeShapeType="1"/>
        </xdr:cNvSpPr>
      </xdr:nvSpPr>
      <xdr:spPr bwMode="auto">
        <a:xfrm>
          <a:off x="1352550" y="0"/>
          <a:ext cx="3429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2F8FE2D5-BF69-4F42-80CC-51F459C8CBA3}"/>
            </a:ext>
          </a:extLst>
        </xdr:cNvPr>
        <xdr:cNvSpPr>
          <a:spLocks noChangeShapeType="1"/>
        </xdr:cNvSpPr>
      </xdr:nvSpPr>
      <xdr:spPr bwMode="auto">
        <a:xfrm flipV="1">
          <a:off x="72390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E092697F-DAFF-4837-9724-E49389D0443A}"/>
            </a:ext>
          </a:extLst>
        </xdr:cNvPr>
        <xdr:cNvSpPr>
          <a:spLocks noChangeShapeType="1"/>
        </xdr:cNvSpPr>
      </xdr:nvSpPr>
      <xdr:spPr bwMode="auto">
        <a:xfrm>
          <a:off x="904875" y="0"/>
          <a:ext cx="389572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EC39A768-7ED2-4042-839B-6EDD73A054BB}"/>
            </a:ext>
          </a:extLst>
        </xdr:cNvPr>
        <xdr:cNvSpPr>
          <a:spLocks noChangeShapeType="1"/>
        </xdr:cNvSpPr>
      </xdr:nvSpPr>
      <xdr:spPr bwMode="auto">
        <a:xfrm flipH="1">
          <a:off x="4800600" y="0"/>
          <a:ext cx="1333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7.xml><?xml version="1.0" encoding="utf-8"?>
<xdr:wsDr xmlns:xdr="http://schemas.openxmlformats.org/drawingml/2006/spreadsheetDrawing" xmlns:a="http://schemas.openxmlformats.org/drawingml/2006/main">
  <xdr:twoCellAnchor>
    <xdr:from>
      <xdr:col>2</xdr:col>
      <xdr:colOff>361950</xdr:colOff>
      <xdr:row>0</xdr:row>
      <xdr:rowOff>0</xdr:rowOff>
    </xdr:from>
    <xdr:to>
      <xdr:col>9</xdr:col>
      <xdr:colOff>504825</xdr:colOff>
      <xdr:row>0</xdr:row>
      <xdr:rowOff>0</xdr:rowOff>
    </xdr:to>
    <xdr:sp macro="" textlink="">
      <xdr:nvSpPr>
        <xdr:cNvPr id="2" name="Line 1">
          <a:extLst>
            <a:ext uri="{FF2B5EF4-FFF2-40B4-BE49-F238E27FC236}">
              <a16:creationId xmlns:a16="http://schemas.microsoft.com/office/drawing/2014/main" id="{1E9FE647-42B1-4A77-A87A-D5F79AF72250}"/>
            </a:ext>
          </a:extLst>
        </xdr:cNvPr>
        <xdr:cNvSpPr>
          <a:spLocks noChangeShapeType="1"/>
        </xdr:cNvSpPr>
      </xdr:nvSpPr>
      <xdr:spPr bwMode="auto">
        <a:xfrm>
          <a:off x="1352550" y="0"/>
          <a:ext cx="34290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209550</xdr:colOff>
      <xdr:row>0</xdr:row>
      <xdr:rowOff>0</xdr:rowOff>
    </xdr:from>
    <xdr:to>
      <xdr:col>2</xdr:col>
      <xdr:colOff>95250</xdr:colOff>
      <xdr:row>0</xdr:row>
      <xdr:rowOff>0</xdr:rowOff>
    </xdr:to>
    <xdr:sp macro="" textlink="">
      <xdr:nvSpPr>
        <xdr:cNvPr id="3" name="Line 2">
          <a:extLst>
            <a:ext uri="{FF2B5EF4-FFF2-40B4-BE49-F238E27FC236}">
              <a16:creationId xmlns:a16="http://schemas.microsoft.com/office/drawing/2014/main" id="{7AB255C6-92E8-47D6-97FD-2369C965BB21}"/>
            </a:ext>
          </a:extLst>
        </xdr:cNvPr>
        <xdr:cNvSpPr>
          <a:spLocks noChangeShapeType="1"/>
        </xdr:cNvSpPr>
      </xdr:nvSpPr>
      <xdr:spPr bwMode="auto">
        <a:xfrm flipV="1">
          <a:off x="723900" y="0"/>
          <a:ext cx="36195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1</xdr:col>
      <xdr:colOff>390525</xdr:colOff>
      <xdr:row>0</xdr:row>
      <xdr:rowOff>0</xdr:rowOff>
    </xdr:from>
    <xdr:to>
      <xdr:col>9</xdr:col>
      <xdr:colOff>781050</xdr:colOff>
      <xdr:row>0</xdr:row>
      <xdr:rowOff>0</xdr:rowOff>
    </xdr:to>
    <xdr:sp macro="" textlink="">
      <xdr:nvSpPr>
        <xdr:cNvPr id="4" name="Line 3">
          <a:extLst>
            <a:ext uri="{FF2B5EF4-FFF2-40B4-BE49-F238E27FC236}">
              <a16:creationId xmlns:a16="http://schemas.microsoft.com/office/drawing/2014/main" id="{9E68CEC5-5520-40D4-B3F7-FEB2C3E72A3A}"/>
            </a:ext>
          </a:extLst>
        </xdr:cNvPr>
        <xdr:cNvSpPr>
          <a:spLocks noChangeShapeType="1"/>
        </xdr:cNvSpPr>
      </xdr:nvSpPr>
      <xdr:spPr bwMode="auto">
        <a:xfrm>
          <a:off x="904875" y="0"/>
          <a:ext cx="4105275"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twoCellAnchor>
    <xdr:from>
      <xdr:col>9</xdr:col>
      <xdr:colOff>714375</xdr:colOff>
      <xdr:row>0</xdr:row>
      <xdr:rowOff>0</xdr:rowOff>
    </xdr:from>
    <xdr:to>
      <xdr:col>10</xdr:col>
      <xdr:colOff>133350</xdr:colOff>
      <xdr:row>0</xdr:row>
      <xdr:rowOff>0</xdr:rowOff>
    </xdr:to>
    <xdr:sp macro="" textlink="">
      <xdr:nvSpPr>
        <xdr:cNvPr id="5" name="Line 4">
          <a:extLst>
            <a:ext uri="{FF2B5EF4-FFF2-40B4-BE49-F238E27FC236}">
              <a16:creationId xmlns:a16="http://schemas.microsoft.com/office/drawing/2014/main" id="{D7296073-56AA-4E31-808C-EC69626BDC04}"/>
            </a:ext>
          </a:extLst>
        </xdr:cNvPr>
        <xdr:cNvSpPr>
          <a:spLocks noChangeShapeType="1"/>
        </xdr:cNvSpPr>
      </xdr:nvSpPr>
      <xdr:spPr bwMode="auto">
        <a:xfrm flipH="1">
          <a:off x="4991100" y="0"/>
          <a:ext cx="152400" cy="0"/>
        </a:xfrm>
        <a:prstGeom prst="line">
          <a:avLst/>
        </a:prstGeom>
        <a:noFill/>
        <a:ln w="9525">
          <a:solidFill>
            <a:srgbClr val="000000"/>
          </a:solidFill>
          <a:round/>
          <a:headEnd/>
          <a:tailEnd/>
        </a:ln>
        <a:extLst>
          <a:ext uri="{909E8E84-426E-40DD-AFC4-6F175D3DCCD1}">
            <a14:hiddenFill xmlns:a14="http://schemas.microsoft.com/office/drawing/2010/main">
              <a:noFill/>
            </a14:hiddenFill>
          </a:ext>
        </a:extLst>
      </xdr:spPr>
    </xdr:sp>
    <xdr:clientData/>
  </xdr:twoCellAnchor>
</xdr:wsDr>
</file>

<file path=xl/drawings/drawing8.xml><?xml version="1.0" encoding="utf-8"?>
<xdr:wsDr xmlns:xdr="http://schemas.openxmlformats.org/drawingml/2006/spreadsheetDrawing" xmlns:a="http://schemas.openxmlformats.org/drawingml/2006/main">
  <xdr:twoCellAnchor>
    <xdr:from>
      <xdr:col>0</xdr:col>
      <xdr:colOff>216776</xdr:colOff>
      <xdr:row>15</xdr:row>
      <xdr:rowOff>45984</xdr:rowOff>
    </xdr:from>
    <xdr:to>
      <xdr:col>4</xdr:col>
      <xdr:colOff>1274379</xdr:colOff>
      <xdr:row>20</xdr:row>
      <xdr:rowOff>446690</xdr:rowOff>
    </xdr:to>
    <xdr:cxnSp macro="">
      <xdr:nvCxnSpPr>
        <xdr:cNvPr id="3" name="Straight Connector 2">
          <a:extLst>
            <a:ext uri="{FF2B5EF4-FFF2-40B4-BE49-F238E27FC236}">
              <a16:creationId xmlns:a16="http://schemas.microsoft.com/office/drawing/2014/main" id="{9A0A0F31-066D-48BA-8F66-1AA398580487}"/>
            </a:ext>
          </a:extLst>
        </xdr:cNvPr>
        <xdr:cNvCxnSpPr/>
      </xdr:nvCxnSpPr>
      <xdr:spPr>
        <a:xfrm>
          <a:off x="216776" y="4979277"/>
          <a:ext cx="6030310" cy="2844361"/>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2723009</xdr:colOff>
      <xdr:row>26</xdr:row>
      <xdr:rowOff>0</xdr:rowOff>
    </xdr:from>
    <xdr:to>
      <xdr:col>1</xdr:col>
      <xdr:colOff>3084959</xdr:colOff>
      <xdr:row>27</xdr:row>
      <xdr:rowOff>0</xdr:rowOff>
    </xdr:to>
    <xdr:pic>
      <xdr:nvPicPr>
        <xdr:cNvPr id="8" name="Picture 17">
          <a:extLst>
            <a:ext uri="{FF2B5EF4-FFF2-40B4-BE49-F238E27FC236}">
              <a16:creationId xmlns:a16="http://schemas.microsoft.com/office/drawing/2014/main" id="{47BB6137-75EC-463C-8361-BF0880CF54E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75234" y="0"/>
          <a:ext cx="0" cy="18448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24</xdr:row>
      <xdr:rowOff>195168</xdr:rowOff>
    </xdr:from>
    <xdr:to>
      <xdr:col>1</xdr:col>
      <xdr:colOff>549436</xdr:colOff>
      <xdr:row>26</xdr:row>
      <xdr:rowOff>400706</xdr:rowOff>
    </xdr:to>
    <xdr:pic>
      <xdr:nvPicPr>
        <xdr:cNvPr id="9" name="Picture 14" descr="http://www.mycareer.org.in/wp-content/uploads/2018/05/pwd-Public-Works-Department-logo-copy.png">
          <a:extLst>
            <a:ext uri="{FF2B5EF4-FFF2-40B4-BE49-F238E27FC236}">
              <a16:creationId xmlns:a16="http://schemas.microsoft.com/office/drawing/2014/main" id="{D6216ED4-E970-4492-95C7-63C396089D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10705513"/>
          <a:ext cx="696373" cy="70477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24</xdr:row>
      <xdr:rowOff>215271</xdr:rowOff>
    </xdr:from>
    <xdr:to>
      <xdr:col>4</xdr:col>
      <xdr:colOff>1058481</xdr:colOff>
      <xdr:row>26</xdr:row>
      <xdr:rowOff>275897</xdr:rowOff>
    </xdr:to>
    <xdr:pic>
      <xdr:nvPicPr>
        <xdr:cNvPr id="10" name="Picture 18" descr="महाराष्ट्र लोकसेवा हक्क कायदा2015 Maharashtra Right to Public Services Act 2">
          <a:extLst>
            <a:ext uri="{FF2B5EF4-FFF2-40B4-BE49-F238E27FC236}">
              <a16:creationId xmlns:a16="http://schemas.microsoft.com/office/drawing/2014/main" id="{F6138B41-F1EA-4CB3-B259-96CCB6D10DF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10725616"/>
          <a:ext cx="846375" cy="559867"/>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1326069</xdr:colOff>
      <xdr:row>25</xdr:row>
      <xdr:rowOff>217467</xdr:rowOff>
    </xdr:from>
    <xdr:to>
      <xdr:col>3</xdr:col>
      <xdr:colOff>45983</xdr:colOff>
      <xdr:row>26</xdr:row>
      <xdr:rowOff>433552</xdr:rowOff>
    </xdr:to>
    <xdr:pic>
      <xdr:nvPicPr>
        <xdr:cNvPr id="11" name="Picture 17">
          <a:extLst>
            <a:ext uri="{FF2B5EF4-FFF2-40B4-BE49-F238E27FC236}">
              <a16:creationId xmlns:a16="http://schemas.microsoft.com/office/drawing/2014/main" id="{A9D8138D-455A-4A17-BC37-FBDE283FDAF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8517" y="10977433"/>
          <a:ext cx="322742" cy="46570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32845</xdr:colOff>
      <xdr:row>54</xdr:row>
      <xdr:rowOff>32845</xdr:rowOff>
    </xdr:from>
    <xdr:to>
      <xdr:col>3</xdr:col>
      <xdr:colOff>827690</xdr:colOff>
      <xdr:row>54</xdr:row>
      <xdr:rowOff>545224</xdr:rowOff>
    </xdr:to>
    <xdr:cxnSp macro="">
      <xdr:nvCxnSpPr>
        <xdr:cNvPr id="6" name="Straight Connector 5">
          <a:extLst>
            <a:ext uri="{FF2B5EF4-FFF2-40B4-BE49-F238E27FC236}">
              <a16:creationId xmlns:a16="http://schemas.microsoft.com/office/drawing/2014/main" id="{5AE7F17D-06CB-431F-B1D8-F39CB26C2DFB}"/>
            </a:ext>
          </a:extLst>
        </xdr:cNvPr>
        <xdr:cNvCxnSpPr/>
      </xdr:nvCxnSpPr>
      <xdr:spPr>
        <a:xfrm>
          <a:off x="643759" y="20987845"/>
          <a:ext cx="3639207" cy="512379"/>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463977</xdr:colOff>
      <xdr:row>60</xdr:row>
      <xdr:rowOff>195168</xdr:rowOff>
    </xdr:from>
    <xdr:to>
      <xdr:col>1</xdr:col>
      <xdr:colOff>549436</xdr:colOff>
      <xdr:row>62</xdr:row>
      <xdr:rowOff>151086</xdr:rowOff>
    </xdr:to>
    <xdr:pic>
      <xdr:nvPicPr>
        <xdr:cNvPr id="15" name="Picture 14" descr="http://www.mycareer.org.in/wp-content/uploads/2018/05/pwd-Public-Works-Department-logo-copy.png">
          <a:extLst>
            <a:ext uri="{FF2B5EF4-FFF2-40B4-BE49-F238E27FC236}">
              <a16:creationId xmlns:a16="http://schemas.microsoft.com/office/drawing/2014/main" id="{E34392C8-C00D-4FE2-9A84-717E048F9E15}"/>
            </a:ext>
          </a:extLst>
        </xdr:cNvPr>
        <xdr:cNvPicPr>
          <a:picLocks noChangeAspect="1" noChangeArrowheads="1"/>
        </xdr:cNvPicPr>
      </xdr:nvPicPr>
      <xdr:blipFill>
        <a:blip xmlns:r="http://schemas.openxmlformats.org/officeDocument/2006/relationships" r:embed="rId4" cstate="print">
          <a:extLst>
            <a:ext uri="{28A0092B-C50C-407E-A947-70E740481C1C}">
              <a14:useLocalDpi xmlns:a14="http://schemas.microsoft.com/office/drawing/2010/main" val="0"/>
            </a:ext>
          </a:extLst>
        </a:blip>
        <a:srcRect/>
        <a:stretch>
          <a:fillRect/>
        </a:stretch>
      </xdr:blipFill>
      <xdr:spPr bwMode="auto">
        <a:xfrm>
          <a:off x="463977" y="23350771"/>
          <a:ext cx="696373" cy="65222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185830</xdr:colOff>
      <xdr:row>60</xdr:row>
      <xdr:rowOff>162720</xdr:rowOff>
    </xdr:from>
    <xdr:to>
      <xdr:col>4</xdr:col>
      <xdr:colOff>919655</xdr:colOff>
      <xdr:row>62</xdr:row>
      <xdr:rowOff>197069</xdr:rowOff>
    </xdr:to>
    <xdr:pic>
      <xdr:nvPicPr>
        <xdr:cNvPr id="16" name="Picture 18" descr="महाराष्ट्र लोकसेवा हक्क कायदा2015 Maharashtra Right to Public Services Act 2">
          <a:extLst>
            <a:ext uri="{FF2B5EF4-FFF2-40B4-BE49-F238E27FC236}">
              <a16:creationId xmlns:a16="http://schemas.microsoft.com/office/drawing/2014/main" id="{3C31CE42-997D-47CB-857A-17B9D63E28C1}"/>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58537" y="23318323"/>
          <a:ext cx="733825" cy="73066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1319500</xdr:colOff>
      <xdr:row>60</xdr:row>
      <xdr:rowOff>210899</xdr:rowOff>
    </xdr:from>
    <xdr:to>
      <xdr:col>3</xdr:col>
      <xdr:colOff>29818</xdr:colOff>
      <xdr:row>61</xdr:row>
      <xdr:rowOff>433552</xdr:rowOff>
    </xdr:to>
    <xdr:pic>
      <xdr:nvPicPr>
        <xdr:cNvPr id="17" name="Picture 17">
          <a:extLst>
            <a:ext uri="{FF2B5EF4-FFF2-40B4-BE49-F238E27FC236}">
              <a16:creationId xmlns:a16="http://schemas.microsoft.com/office/drawing/2014/main" id="{F205F626-C653-4903-B52D-078636B95F7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71948" y="23366502"/>
          <a:ext cx="313146" cy="47227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1</xdr:col>
      <xdr:colOff>847396</xdr:colOff>
      <xdr:row>76</xdr:row>
      <xdr:rowOff>26276</xdr:rowOff>
    </xdr:from>
    <xdr:to>
      <xdr:col>2</xdr:col>
      <xdr:colOff>1123293</xdr:colOff>
      <xdr:row>76</xdr:row>
      <xdr:rowOff>643758</xdr:rowOff>
    </xdr:to>
    <xdr:cxnSp macro="">
      <xdr:nvCxnSpPr>
        <xdr:cNvPr id="12" name="Straight Connector 11">
          <a:extLst>
            <a:ext uri="{FF2B5EF4-FFF2-40B4-BE49-F238E27FC236}">
              <a16:creationId xmlns:a16="http://schemas.microsoft.com/office/drawing/2014/main" id="{35C4BB65-C702-4C11-BCC8-F3ED9E36E993}"/>
            </a:ext>
          </a:extLst>
        </xdr:cNvPr>
        <xdr:cNvCxnSpPr/>
      </xdr:nvCxnSpPr>
      <xdr:spPr>
        <a:xfrm>
          <a:off x="1458310" y="28088897"/>
          <a:ext cx="1517431" cy="617482"/>
        </a:xfrm>
        <a:prstGeom prst="line">
          <a:avLst/>
        </a:prstGeom>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9.xml><?xml version="1.0" encoding="utf-8"?>
<xdr:wsDr xmlns:xdr="http://schemas.openxmlformats.org/drawingml/2006/spreadsheetDrawing" xmlns:a="http://schemas.openxmlformats.org/drawingml/2006/main">
  <xdr:twoCellAnchor>
    <xdr:from>
      <xdr:col>1</xdr:col>
      <xdr:colOff>2723009</xdr:colOff>
      <xdr:row>2</xdr:row>
      <xdr:rowOff>0</xdr:rowOff>
    </xdr:from>
    <xdr:to>
      <xdr:col>1</xdr:col>
      <xdr:colOff>3084959</xdr:colOff>
      <xdr:row>3</xdr:row>
      <xdr:rowOff>0</xdr:rowOff>
    </xdr:to>
    <xdr:pic>
      <xdr:nvPicPr>
        <xdr:cNvPr id="3" name="Picture 17">
          <a:extLst>
            <a:ext uri="{FF2B5EF4-FFF2-40B4-BE49-F238E27FC236}">
              <a16:creationId xmlns:a16="http://schemas.microsoft.com/office/drawing/2014/main" id="{EED5FF96-717A-47BA-B240-C4D0E511A7C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6709" y="9344025"/>
          <a:ext cx="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1</xdr:row>
      <xdr:rowOff>1384</xdr:rowOff>
    </xdr:from>
    <xdr:to>
      <xdr:col>1</xdr:col>
      <xdr:colOff>549436</xdr:colOff>
      <xdr:row>3</xdr:row>
      <xdr:rowOff>157655</xdr:rowOff>
    </xdr:to>
    <xdr:pic>
      <xdr:nvPicPr>
        <xdr:cNvPr id="4" name="Picture 14" descr="http://www.mycareer.org.in/wp-content/uploads/2018/05/pwd-Public-Works-Department-logo-copy.png">
          <a:extLst>
            <a:ext uri="{FF2B5EF4-FFF2-40B4-BE49-F238E27FC236}">
              <a16:creationId xmlns:a16="http://schemas.microsoft.com/office/drawing/2014/main" id="{C6AC509E-3E42-42D9-A385-839F1036CD49}"/>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99918"/>
          <a:ext cx="696373" cy="59639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0</xdr:row>
      <xdr:rowOff>91446</xdr:rowOff>
    </xdr:from>
    <xdr:to>
      <xdr:col>4</xdr:col>
      <xdr:colOff>1058481</xdr:colOff>
      <xdr:row>3</xdr:row>
      <xdr:rowOff>183931</xdr:rowOff>
    </xdr:to>
    <xdr:pic>
      <xdr:nvPicPr>
        <xdr:cNvPr id="5" name="Picture 18" descr="महाराष्ट्र लोकसेवा हक्क कायदा2015 Maharashtra Right to Public Services Act 2">
          <a:extLst>
            <a:ext uri="{FF2B5EF4-FFF2-40B4-BE49-F238E27FC236}">
              <a16:creationId xmlns:a16="http://schemas.microsoft.com/office/drawing/2014/main" id="{5DFE2D5D-0DA7-4AAD-B6BC-DA041B27C97B}"/>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91446"/>
          <a:ext cx="846375" cy="63114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1280086</xdr:colOff>
      <xdr:row>0</xdr:row>
      <xdr:rowOff>59811</xdr:rowOff>
    </xdr:from>
    <xdr:to>
      <xdr:col>3</xdr:col>
      <xdr:colOff>0</xdr:colOff>
      <xdr:row>2</xdr:row>
      <xdr:rowOff>177362</xdr:rowOff>
    </xdr:to>
    <xdr:pic>
      <xdr:nvPicPr>
        <xdr:cNvPr id="6" name="Picture 17">
          <a:extLst>
            <a:ext uri="{FF2B5EF4-FFF2-40B4-BE49-F238E27FC236}">
              <a16:creationId xmlns:a16="http://schemas.microsoft.com/office/drawing/2014/main" id="{9E4AD224-0C45-4F91-AF8D-B5904FFE557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32534" y="59811"/>
          <a:ext cx="322742" cy="465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66675</xdr:colOff>
      <xdr:row>47</xdr:row>
      <xdr:rowOff>152400</xdr:rowOff>
    </xdr:from>
    <xdr:to>
      <xdr:col>6</xdr:col>
      <xdr:colOff>381000</xdr:colOff>
      <xdr:row>47</xdr:row>
      <xdr:rowOff>704850</xdr:rowOff>
    </xdr:to>
    <xdr:sp macro="" textlink="">
      <xdr:nvSpPr>
        <xdr:cNvPr id="3075" name="Rounded Rectangle 1">
          <a:extLst>
            <a:ext uri="{FF2B5EF4-FFF2-40B4-BE49-F238E27FC236}">
              <a16:creationId xmlns:a16="http://schemas.microsoft.com/office/drawing/2014/main" id="{430C75A3-62A9-4A50-A1D8-96D5D02C1F1E}"/>
            </a:ext>
          </a:extLst>
        </xdr:cNvPr>
        <xdr:cNvSpPr>
          <a:spLocks noChangeArrowheads="1"/>
        </xdr:cNvSpPr>
      </xdr:nvSpPr>
      <xdr:spPr bwMode="auto">
        <a:xfrm>
          <a:off x="5029200" y="2098357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800" b="0" i="0" u="none" strike="noStrike" baseline="0">
            <a:solidFill>
              <a:srgbClr val="000000"/>
            </a:solidFill>
            <a:latin typeface="DV-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49</xdr:row>
      <xdr:rowOff>228600</xdr:rowOff>
    </xdr:from>
    <xdr:to>
      <xdr:col>6</xdr:col>
      <xdr:colOff>381000</xdr:colOff>
      <xdr:row>50</xdr:row>
      <xdr:rowOff>485775</xdr:rowOff>
    </xdr:to>
    <xdr:sp macro="" textlink="">
      <xdr:nvSpPr>
        <xdr:cNvPr id="3074" name="AutoShape 2">
          <a:extLst>
            <a:ext uri="{FF2B5EF4-FFF2-40B4-BE49-F238E27FC236}">
              <a16:creationId xmlns:a16="http://schemas.microsoft.com/office/drawing/2014/main" id="{FD6F2435-5E6C-4EC0-9AAD-6DC6A63C8B7B}"/>
            </a:ext>
          </a:extLst>
        </xdr:cNvPr>
        <xdr:cNvSpPr>
          <a:spLocks noChangeArrowheads="1"/>
        </xdr:cNvSpPr>
      </xdr:nvSpPr>
      <xdr:spPr bwMode="auto">
        <a:xfrm>
          <a:off x="5029200" y="2256472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600" b="0" i="0" u="none" strike="noStrike" baseline="0">
            <a:solidFill>
              <a:srgbClr val="000000"/>
            </a:solidFill>
            <a:latin typeface="DVB-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43</xdr:row>
      <xdr:rowOff>95250</xdr:rowOff>
    </xdr:from>
    <xdr:to>
      <xdr:col>6</xdr:col>
      <xdr:colOff>381000</xdr:colOff>
      <xdr:row>43</xdr:row>
      <xdr:rowOff>647700</xdr:rowOff>
    </xdr:to>
    <xdr:sp macro="" textlink="">
      <xdr:nvSpPr>
        <xdr:cNvPr id="3076" name="AutoShape 4">
          <a:extLst>
            <a:ext uri="{FF2B5EF4-FFF2-40B4-BE49-F238E27FC236}">
              <a16:creationId xmlns:a16="http://schemas.microsoft.com/office/drawing/2014/main" id="{40C13A6F-A1C0-455B-9C58-BBD35683F397}"/>
            </a:ext>
          </a:extLst>
        </xdr:cNvPr>
        <xdr:cNvSpPr>
          <a:spLocks noChangeArrowheads="1"/>
        </xdr:cNvSpPr>
      </xdr:nvSpPr>
      <xdr:spPr bwMode="auto">
        <a:xfrm>
          <a:off x="5029200" y="18659475"/>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p>
        <a:p>
          <a:pPr algn="l" rtl="0">
            <a:lnSpc>
              <a:spcPts val="1500"/>
            </a:lnSpc>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twoCellAnchor>
    <xdr:from>
      <xdr:col>4</xdr:col>
      <xdr:colOff>66675</xdr:colOff>
      <xdr:row>50</xdr:row>
      <xdr:rowOff>742950</xdr:rowOff>
    </xdr:from>
    <xdr:to>
      <xdr:col>6</xdr:col>
      <xdr:colOff>381000</xdr:colOff>
      <xdr:row>52</xdr:row>
      <xdr:rowOff>38100</xdr:rowOff>
    </xdr:to>
    <xdr:sp macro="" textlink="">
      <xdr:nvSpPr>
        <xdr:cNvPr id="3073" name="AutoShape 1">
          <a:extLst>
            <a:ext uri="{FF2B5EF4-FFF2-40B4-BE49-F238E27FC236}">
              <a16:creationId xmlns:a16="http://schemas.microsoft.com/office/drawing/2014/main" id="{84485C85-3485-4162-98EC-CA34ADCAABD9}"/>
            </a:ext>
          </a:extLst>
        </xdr:cNvPr>
        <xdr:cNvSpPr>
          <a:spLocks noChangeArrowheads="1"/>
        </xdr:cNvSpPr>
      </xdr:nvSpPr>
      <xdr:spPr bwMode="auto">
        <a:xfrm>
          <a:off x="5029200" y="23374350"/>
          <a:ext cx="2009775" cy="552450"/>
        </a:xfrm>
        <a:prstGeom prst="roundRect">
          <a:avLst>
            <a:gd name="adj" fmla="val 16667"/>
          </a:avLst>
        </a:prstGeom>
        <a:solidFill>
          <a:srgbClr val="FFFFFF"/>
        </a:solidFill>
        <a:ln w="12700">
          <a:solidFill>
            <a:srgbClr val="FFFFFF"/>
          </a:solidFill>
          <a:miter lim="800000"/>
          <a:headEnd/>
          <a:tailEnd/>
        </a:ln>
      </xdr:spPr>
      <xdr:txBody>
        <a:bodyPr vertOverflow="clip" wrap="square" lIns="91440" tIns="45720" rIns="91440" bIns="45720" anchor="t" upright="1"/>
        <a:lstStyle/>
        <a:p>
          <a:pPr algn="l" rtl="0">
            <a:defRPr sz="1000"/>
          </a:pPr>
          <a:r>
            <a:rPr lang="en-IN" sz="1000" b="0" i="0" u="none" strike="noStrike" baseline="0">
              <a:solidFill>
                <a:srgbClr val="000000"/>
              </a:solidFill>
              <a:latin typeface="Times New Roman"/>
              <a:cs typeface="Times New Roman"/>
            </a:rPr>
            <a:t>       </a:t>
          </a:r>
          <a:r>
            <a:rPr lang="en-IN" sz="1200" b="0" i="0" u="none" strike="noStrike" baseline="0">
              <a:solidFill>
                <a:srgbClr val="000000"/>
              </a:solidFill>
              <a:latin typeface="Times New Roman"/>
              <a:cs typeface="Times New Roman"/>
            </a:rPr>
            <a:t>      (सं.भि.सोनवणे)</a:t>
          </a:r>
          <a:endParaRPr lang="en-IN" sz="1600" b="0" i="0" u="none" strike="noStrike" baseline="0">
            <a:solidFill>
              <a:srgbClr val="000000"/>
            </a:solidFill>
            <a:latin typeface="DVB-TTSurekh"/>
            <a:cs typeface="Times New Roman"/>
          </a:endParaRPr>
        </a:p>
        <a:p>
          <a:pPr algn="l" rtl="0">
            <a:defRPr sz="1000"/>
          </a:pPr>
          <a:r>
            <a:rPr lang="en-IN" sz="1200" b="0" i="0" u="none" strike="noStrike" baseline="0">
              <a:solidFill>
                <a:srgbClr val="000000"/>
              </a:solidFill>
              <a:latin typeface="Times New Roman"/>
              <a:cs typeface="Times New Roman"/>
            </a:rPr>
            <a:t>      सहाय्यक मुख्य अभियंता,</a:t>
          </a:r>
        </a:p>
      </xdr:txBody>
    </xdr:sp>
    <xdr:clientData/>
  </xdr:twoCellAnchor>
</xdr:wsDr>
</file>

<file path=xl/drawings/drawing10.xml><?xml version="1.0" encoding="utf-8"?>
<xdr:wsDr xmlns:xdr="http://schemas.openxmlformats.org/drawingml/2006/spreadsheetDrawing" xmlns:a="http://schemas.openxmlformats.org/drawingml/2006/main">
  <xdr:twoCellAnchor>
    <xdr:from>
      <xdr:col>1</xdr:col>
      <xdr:colOff>2723009</xdr:colOff>
      <xdr:row>2</xdr:row>
      <xdr:rowOff>0</xdr:rowOff>
    </xdr:from>
    <xdr:to>
      <xdr:col>1</xdr:col>
      <xdr:colOff>3084959</xdr:colOff>
      <xdr:row>3</xdr:row>
      <xdr:rowOff>0</xdr:rowOff>
    </xdr:to>
    <xdr:pic>
      <xdr:nvPicPr>
        <xdr:cNvPr id="2" name="Picture 17">
          <a:extLst>
            <a:ext uri="{FF2B5EF4-FFF2-40B4-BE49-F238E27FC236}">
              <a16:creationId xmlns:a16="http://schemas.microsoft.com/office/drawing/2014/main" id="{4D6FA973-B6A7-4629-B93A-8FEE10F2781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846709" y="342900"/>
          <a:ext cx="0" cy="447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0</xdr:col>
      <xdr:colOff>463977</xdr:colOff>
      <xdr:row>1</xdr:row>
      <xdr:rowOff>1383</xdr:rowOff>
    </xdr:from>
    <xdr:to>
      <xdr:col>1</xdr:col>
      <xdr:colOff>549436</xdr:colOff>
      <xdr:row>3</xdr:row>
      <xdr:rowOff>177361</xdr:rowOff>
    </xdr:to>
    <xdr:pic>
      <xdr:nvPicPr>
        <xdr:cNvPr id="3" name="Picture 14" descr="http://www.mycareer.org.in/wp-content/uploads/2018/05/pwd-Public-Works-Department-logo-copy.png">
          <a:extLst>
            <a:ext uri="{FF2B5EF4-FFF2-40B4-BE49-F238E27FC236}">
              <a16:creationId xmlns:a16="http://schemas.microsoft.com/office/drawing/2014/main" id="{325F0CD2-508A-4DFC-9756-BC8C492BB1C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463977" y="99917"/>
          <a:ext cx="696373" cy="68178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4</xdr:col>
      <xdr:colOff>212106</xdr:colOff>
      <xdr:row>0</xdr:row>
      <xdr:rowOff>91446</xdr:rowOff>
    </xdr:from>
    <xdr:to>
      <xdr:col>4</xdr:col>
      <xdr:colOff>1058481</xdr:colOff>
      <xdr:row>3</xdr:row>
      <xdr:rowOff>157655</xdr:rowOff>
    </xdr:to>
    <xdr:pic>
      <xdr:nvPicPr>
        <xdr:cNvPr id="4" name="Picture 18" descr="महाराष्ट्र लोकसेवा हक्क कायदा2015 Maharashtra Right to Public Services Act 2">
          <a:extLst>
            <a:ext uri="{FF2B5EF4-FFF2-40B4-BE49-F238E27FC236}">
              <a16:creationId xmlns:a16="http://schemas.microsoft.com/office/drawing/2014/main" id="{9042B7CC-9ED0-4D2B-9090-0DF5A2400C24}"/>
            </a:ext>
          </a:extLst>
        </xdr:cNvPr>
        <xdr:cNvPicPr>
          <a:picLocks noChangeAspect="1" noChangeArrowheads="1"/>
        </xdr:cNvPicPr>
      </xdr:nvPicPr>
      <xdr:blipFill>
        <a:blip xmlns:r="http://schemas.openxmlformats.org/officeDocument/2006/relationships" r:embed="rId3" cstate="print">
          <a:extLst>
            <a:ext uri="{28A0092B-C50C-407E-A947-70E740481C1C}">
              <a14:useLocalDpi xmlns:a14="http://schemas.microsoft.com/office/drawing/2010/main" val="0"/>
            </a:ext>
          </a:extLst>
        </a:blip>
        <a:srcRect/>
        <a:stretch>
          <a:fillRect/>
        </a:stretch>
      </xdr:blipFill>
      <xdr:spPr bwMode="auto">
        <a:xfrm>
          <a:off x="5184813" y="91446"/>
          <a:ext cx="846375" cy="670554"/>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xdr:from>
      <xdr:col>2</xdr:col>
      <xdr:colOff>1306362</xdr:colOff>
      <xdr:row>0</xdr:row>
      <xdr:rowOff>92657</xdr:rowOff>
    </xdr:from>
    <xdr:to>
      <xdr:col>3</xdr:col>
      <xdr:colOff>26276</xdr:colOff>
      <xdr:row>2</xdr:row>
      <xdr:rowOff>210208</xdr:rowOff>
    </xdr:to>
    <xdr:pic>
      <xdr:nvPicPr>
        <xdr:cNvPr id="5" name="Picture 17">
          <a:extLst>
            <a:ext uri="{FF2B5EF4-FFF2-40B4-BE49-F238E27FC236}">
              <a16:creationId xmlns:a16="http://schemas.microsoft.com/office/drawing/2014/main" id="{7DE24CC2-A8A1-40AB-9912-05327CD6F2C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58810" y="92657"/>
          <a:ext cx="322742" cy="46570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puriak@gmail.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3.bin"/><Relationship Id="rId1" Type="http://schemas.openxmlformats.org/officeDocument/2006/relationships/hyperlink" Target="https://mahakosh.maharashtra.gov.in/gis/index.php" TargetMode="External"/><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29"/>
  <sheetViews>
    <sheetView view="pageBreakPreview" zoomScale="145" zoomScaleNormal="100" zoomScaleSheetLayoutView="145" workbookViewId="0">
      <selection activeCell="I15" sqref="I15"/>
    </sheetView>
  </sheetViews>
  <sheetFormatPr defaultRowHeight="15" x14ac:dyDescent="0.25"/>
  <cols>
    <col min="1" max="1" width="5.85546875" bestFit="1" customWidth="1"/>
    <col min="2" max="2" width="24.42578125" customWidth="1"/>
    <col min="3" max="3" width="20.85546875" bestFit="1" customWidth="1"/>
    <col min="4" max="4" width="6.5703125" customWidth="1"/>
    <col min="5" max="5" width="18.7109375" customWidth="1"/>
    <col min="6" max="6" width="20" bestFit="1" customWidth="1"/>
    <col min="9" max="9" width="10.7109375" bestFit="1" customWidth="1"/>
  </cols>
  <sheetData>
    <row r="1" spans="1:10" s="90" customFormat="1" ht="15.75" x14ac:dyDescent="0.25">
      <c r="A1" s="341" t="s">
        <v>35</v>
      </c>
      <c r="B1" s="341"/>
      <c r="C1" s="341"/>
      <c r="D1" s="341"/>
      <c r="E1" s="341"/>
      <c r="F1" s="341"/>
    </row>
    <row r="2" spans="1:10" s="90" customFormat="1" x14ac:dyDescent="0.25">
      <c r="A2" s="266" t="s">
        <v>363</v>
      </c>
      <c r="B2" s="266" t="s">
        <v>364</v>
      </c>
      <c r="C2" s="266" t="s">
        <v>365</v>
      </c>
      <c r="D2" s="266" t="s">
        <v>363</v>
      </c>
      <c r="E2" s="266" t="s">
        <v>364</v>
      </c>
      <c r="F2" s="266" t="s">
        <v>365</v>
      </c>
    </row>
    <row r="3" spans="1:10" s="90" customFormat="1" x14ac:dyDescent="0.25">
      <c r="A3" s="289">
        <v>1</v>
      </c>
      <c r="B3" s="268" t="s">
        <v>366</v>
      </c>
      <c r="C3" s="274" t="s">
        <v>146</v>
      </c>
      <c r="D3" s="293">
        <v>2</v>
      </c>
      <c r="E3" s="267" t="s">
        <v>367</v>
      </c>
      <c r="F3" s="285" t="s">
        <v>128</v>
      </c>
    </row>
    <row r="4" spans="1:10" s="90" customFormat="1" x14ac:dyDescent="0.25">
      <c r="A4" s="290">
        <v>3</v>
      </c>
      <c r="B4" s="269" t="s">
        <v>157</v>
      </c>
      <c r="C4" s="275" t="s">
        <v>336</v>
      </c>
      <c r="D4" s="294">
        <v>3</v>
      </c>
      <c r="E4" s="269" t="s">
        <v>94</v>
      </c>
      <c r="F4" s="286" t="s">
        <v>362</v>
      </c>
    </row>
    <row r="5" spans="1:10" s="90" customFormat="1" ht="30" x14ac:dyDescent="0.25">
      <c r="A5" s="291">
        <v>4</v>
      </c>
      <c r="B5" s="270" t="s">
        <v>368</v>
      </c>
      <c r="C5" s="275" t="s">
        <v>129</v>
      </c>
      <c r="D5" s="295">
        <v>5</v>
      </c>
      <c r="E5" s="271" t="s">
        <v>131</v>
      </c>
      <c r="F5" s="287" t="s">
        <v>132</v>
      </c>
    </row>
    <row r="6" spans="1:10" s="90" customFormat="1" x14ac:dyDescent="0.25">
      <c r="A6" s="290">
        <v>6</v>
      </c>
      <c r="B6" s="269" t="s">
        <v>305</v>
      </c>
      <c r="C6" s="276">
        <v>34744</v>
      </c>
      <c r="D6" s="294">
        <v>7</v>
      </c>
      <c r="E6" s="269" t="s">
        <v>14</v>
      </c>
      <c r="F6" s="287">
        <v>25939</v>
      </c>
    </row>
    <row r="7" spans="1:10" s="90" customFormat="1" x14ac:dyDescent="0.25">
      <c r="A7" s="290">
        <v>8</v>
      </c>
      <c r="B7" s="269" t="s">
        <v>15</v>
      </c>
      <c r="C7" s="276">
        <f>EOMONTH(F6-1,12*58)</f>
        <v>47149</v>
      </c>
      <c r="D7" s="294">
        <v>9</v>
      </c>
      <c r="E7" s="269" t="s">
        <v>127</v>
      </c>
      <c r="F7" s="287" t="s">
        <v>130</v>
      </c>
      <c r="I7" s="90" t="s">
        <v>378</v>
      </c>
      <c r="J7" s="90" t="str">
        <f>TEXT(C7, "dd-mm-yyyy")</f>
        <v>31-01-2029</v>
      </c>
    </row>
    <row r="8" spans="1:10" s="90" customFormat="1" x14ac:dyDescent="0.25">
      <c r="A8" s="290">
        <v>10</v>
      </c>
      <c r="B8" s="269" t="s">
        <v>304</v>
      </c>
      <c r="C8" s="277">
        <v>46200</v>
      </c>
      <c r="D8" s="294">
        <v>11</v>
      </c>
      <c r="E8" s="269" t="s">
        <v>369</v>
      </c>
      <c r="F8" s="286" t="s">
        <v>151</v>
      </c>
      <c r="I8" s="304"/>
    </row>
    <row r="9" spans="1:10" s="90" customFormat="1" x14ac:dyDescent="0.25">
      <c r="A9" s="290">
        <v>12</v>
      </c>
      <c r="B9" s="269" t="s">
        <v>34</v>
      </c>
      <c r="C9" s="275" t="s">
        <v>152</v>
      </c>
      <c r="D9" s="294">
        <v>13</v>
      </c>
      <c r="E9" s="269" t="s">
        <v>17</v>
      </c>
      <c r="F9" s="286" t="s">
        <v>148</v>
      </c>
    </row>
    <row r="10" spans="1:10" s="90" customFormat="1" x14ac:dyDescent="0.25">
      <c r="A10" s="290">
        <v>14</v>
      </c>
      <c r="B10" s="269" t="s">
        <v>370</v>
      </c>
      <c r="C10" s="275" t="s">
        <v>147</v>
      </c>
      <c r="D10" s="294">
        <v>15</v>
      </c>
      <c r="E10" s="269" t="s">
        <v>371</v>
      </c>
      <c r="F10" s="288" t="s">
        <v>149</v>
      </c>
    </row>
    <row r="11" spans="1:10" s="90" customFormat="1" x14ac:dyDescent="0.25">
      <c r="A11" s="290">
        <v>16</v>
      </c>
      <c r="B11" s="269" t="s">
        <v>16</v>
      </c>
      <c r="C11" s="275">
        <v>9890866999</v>
      </c>
      <c r="D11" s="294">
        <v>17</v>
      </c>
      <c r="E11" s="269" t="s">
        <v>372</v>
      </c>
      <c r="F11" s="286">
        <v>7212990190</v>
      </c>
    </row>
    <row r="12" spans="1:10" s="90" customFormat="1" x14ac:dyDescent="0.25">
      <c r="A12" s="292">
        <v>18</v>
      </c>
      <c r="B12" s="272" t="s">
        <v>18</v>
      </c>
      <c r="C12" s="278" t="s">
        <v>150</v>
      </c>
      <c r="D12" s="296"/>
      <c r="E12" s="272"/>
      <c r="F12" s="284"/>
    </row>
    <row r="13" spans="1:10" s="90" customFormat="1" ht="15.75" x14ac:dyDescent="0.25">
      <c r="A13" s="342" t="s">
        <v>1</v>
      </c>
      <c r="B13" s="342"/>
      <c r="C13" s="342"/>
      <c r="D13" s="342"/>
      <c r="E13" s="342"/>
      <c r="F13" s="342"/>
    </row>
    <row r="14" spans="1:10" s="90" customFormat="1" x14ac:dyDescent="0.25">
      <c r="A14" s="289">
        <v>1</v>
      </c>
      <c r="B14" s="268" t="s">
        <v>19</v>
      </c>
      <c r="C14" s="279" t="s">
        <v>137</v>
      </c>
      <c r="D14" s="293">
        <v>2</v>
      </c>
      <c r="E14" s="267" t="s">
        <v>20</v>
      </c>
      <c r="F14" s="282" t="s">
        <v>138</v>
      </c>
    </row>
    <row r="15" spans="1:10" s="90" customFormat="1" x14ac:dyDescent="0.25">
      <c r="A15" s="290">
        <v>3</v>
      </c>
      <c r="B15" s="269" t="s">
        <v>21</v>
      </c>
      <c r="C15" s="280" t="s">
        <v>139</v>
      </c>
      <c r="D15" s="294">
        <v>4</v>
      </c>
      <c r="E15" s="269" t="s">
        <v>22</v>
      </c>
      <c r="F15" s="283" t="s">
        <v>140</v>
      </c>
    </row>
    <row r="16" spans="1:10" s="90" customFormat="1" x14ac:dyDescent="0.25">
      <c r="A16" s="292">
        <v>5</v>
      </c>
      <c r="B16" s="272" t="s">
        <v>23</v>
      </c>
      <c r="C16" s="281" t="s">
        <v>141</v>
      </c>
      <c r="D16" s="296">
        <v>6</v>
      </c>
      <c r="E16" s="272" t="s">
        <v>24</v>
      </c>
      <c r="F16" s="284">
        <v>444604</v>
      </c>
    </row>
    <row r="17" spans="1:6" s="90" customFormat="1" ht="15.75" x14ac:dyDescent="0.25">
      <c r="A17" s="342" t="s">
        <v>49</v>
      </c>
      <c r="B17" s="342"/>
      <c r="C17" s="342"/>
      <c r="D17" s="342"/>
      <c r="E17" s="342"/>
      <c r="F17" s="342"/>
    </row>
    <row r="18" spans="1:6" s="90" customFormat="1" x14ac:dyDescent="0.25">
      <c r="A18" s="289">
        <v>1</v>
      </c>
      <c r="B18" s="267" t="s">
        <v>25</v>
      </c>
      <c r="C18" s="279" t="s">
        <v>373</v>
      </c>
      <c r="D18" s="293">
        <v>2</v>
      </c>
      <c r="E18" s="267" t="s">
        <v>26</v>
      </c>
      <c r="F18" s="282" t="s">
        <v>374</v>
      </c>
    </row>
    <row r="19" spans="1:6" s="90" customFormat="1" x14ac:dyDescent="0.25">
      <c r="A19" s="290">
        <v>3</v>
      </c>
      <c r="B19" s="270" t="s">
        <v>27</v>
      </c>
      <c r="C19" s="280" t="s">
        <v>375</v>
      </c>
      <c r="D19" s="294">
        <v>4</v>
      </c>
      <c r="E19" s="270" t="s">
        <v>28</v>
      </c>
      <c r="F19" s="283" t="s">
        <v>376</v>
      </c>
    </row>
    <row r="20" spans="1:6" s="90" customFormat="1" x14ac:dyDescent="0.25">
      <c r="A20" s="292">
        <v>5</v>
      </c>
      <c r="B20" s="273" t="s">
        <v>29</v>
      </c>
      <c r="C20" s="281">
        <v>11111111111</v>
      </c>
      <c r="D20" s="296"/>
      <c r="E20" s="272"/>
      <c r="F20" s="284"/>
    </row>
    <row r="29" spans="1:6" ht="37.5" customHeight="1" x14ac:dyDescent="0.25"/>
  </sheetData>
  <mergeCells count="3">
    <mergeCell ref="A1:F1"/>
    <mergeCell ref="A13:F13"/>
    <mergeCell ref="A17:F17"/>
  </mergeCells>
  <hyperlinks>
    <hyperlink ref="F9" r:id="rId1" xr:uid="{04A266ED-F9A2-416C-ACF8-D45C04F2271C}"/>
  </hyperlinks>
  <pageMargins left="0.31496062992125984" right="0.11811023622047245" top="0.35433070866141736" bottom="0.35433070866141736" header="0" footer="0"/>
  <pageSetup paperSize="9" orientation="portrait" r:id="rId2"/>
  <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C89A69-1605-439F-83EA-96AF6B8D1146}">
  <dimension ref="A1:U48"/>
  <sheetViews>
    <sheetView view="pageBreakPreview" topLeftCell="A22" zoomScale="145" zoomScaleNormal="100" zoomScaleSheetLayoutView="145" workbookViewId="0">
      <selection activeCell="I31" sqref="I31"/>
    </sheetView>
  </sheetViews>
  <sheetFormatPr defaultColWidth="9.140625" defaultRowHeight="18" x14ac:dyDescent="0.4"/>
  <cols>
    <col min="1" max="1" width="9.140625" style="247"/>
    <col min="2" max="2" width="32.7109375" style="247" bestFit="1" customWidth="1"/>
    <col min="3" max="3" width="2.28515625" style="247" bestFit="1" customWidth="1"/>
    <col min="4" max="4" width="15.85546875" style="247" customWidth="1"/>
    <col min="5" max="5" width="9.140625" style="247"/>
    <col min="6" max="6" width="6.42578125" style="247" customWidth="1"/>
    <col min="7" max="16384" width="9.140625" style="247"/>
  </cols>
  <sheetData>
    <row r="1" spans="1:12" x14ac:dyDescent="0.4">
      <c r="A1" s="344" t="s">
        <v>123</v>
      </c>
      <c r="B1" s="344"/>
      <c r="C1" s="344"/>
      <c r="D1" s="344"/>
      <c r="E1" s="344"/>
      <c r="F1" s="344"/>
      <c r="G1" s="344"/>
      <c r="H1" s="344"/>
      <c r="I1" s="251"/>
      <c r="J1" s="251"/>
    </row>
    <row r="2" spans="1:12" x14ac:dyDescent="0.4">
      <c r="A2" s="247" t="s">
        <v>134</v>
      </c>
      <c r="B2" s="254">
        <f ca="1">TODAY()</f>
        <v>45644</v>
      </c>
    </row>
    <row r="3" spans="1:12" x14ac:dyDescent="0.4">
      <c r="A3" s="345" t="s">
        <v>352</v>
      </c>
      <c r="B3" s="345"/>
      <c r="C3" s="345"/>
      <c r="D3" s="345"/>
      <c r="E3" s="345"/>
      <c r="F3" s="345"/>
      <c r="G3" s="345"/>
      <c r="H3" s="345"/>
      <c r="I3" s="344"/>
      <c r="J3" s="344"/>
    </row>
    <row r="4" spans="1:12" x14ac:dyDescent="0.4">
      <c r="B4" s="247" t="str">
        <f>+'Input Data'!F3&amp;'Input Data'!F4</f>
        <v xml:space="preserve">श्री. प्रमोद महादेव पुरी, वरिष्ठ लिपीक,  </v>
      </c>
    </row>
    <row r="5" spans="1:12" x14ac:dyDescent="0.4">
      <c r="B5" s="249" t="s">
        <v>124</v>
      </c>
    </row>
    <row r="6" spans="1:12" ht="43.5" customHeight="1" x14ac:dyDescent="0.4">
      <c r="A6" s="346" t="str">
        <f>+'Office N.GPF'!A6</f>
        <v xml:space="preserve">           श्री. प्रमोद महादेव पुरी, वरिष्ठ लिपीक,  हे न‍ियत वयोमानानुसार दिनांक 31-01-2029 (म.नं)  शासकीय सेवेतून सेवानिवृत्त होत  आहेत.</v>
      </c>
      <c r="B6" s="347"/>
      <c r="C6" s="347"/>
      <c r="D6" s="347"/>
      <c r="E6" s="347"/>
      <c r="F6" s="347"/>
      <c r="G6" s="347"/>
      <c r="H6" s="347"/>
      <c r="I6" s="344"/>
      <c r="J6" s="344"/>
    </row>
    <row r="7" spans="1:12" x14ac:dyDescent="0.4">
      <c r="A7" s="345" t="str">
        <f>+B4&amp;"यांच्या सेवानिवृत्ती प्रकरणाचा तपशील खालील प्रमाणे आहे."</f>
        <v>श्री. प्रमोद महादेव पुरी, वरिष्ठ लिपीक,  यांच्या सेवानिवृत्ती प्रकरणाचा तपशील खालील प्रमाणे आहे.</v>
      </c>
      <c r="B7" s="345"/>
      <c r="C7" s="345"/>
      <c r="D7" s="345"/>
      <c r="E7" s="345"/>
      <c r="F7" s="345"/>
      <c r="G7" s="345"/>
      <c r="H7" s="345"/>
      <c r="I7" s="344"/>
      <c r="J7" s="344"/>
      <c r="L7" s="249"/>
    </row>
    <row r="8" spans="1:12" ht="33.75" customHeight="1" x14ac:dyDescent="0.4">
      <c r="B8" s="255" t="s">
        <v>353</v>
      </c>
      <c r="C8" s="256" t="s">
        <v>156</v>
      </c>
      <c r="D8" s="254">
        <f>+'Input Data'!F6</f>
        <v>25939</v>
      </c>
    </row>
    <row r="9" spans="1:12" x14ac:dyDescent="0.4">
      <c r="B9" s="249" t="s">
        <v>354</v>
      </c>
      <c r="C9" s="253" t="s">
        <v>156</v>
      </c>
      <c r="D9" s="252">
        <f>+'Input Data'!C6</f>
        <v>34744</v>
      </c>
    </row>
    <row r="10" spans="1:12" x14ac:dyDescent="0.4">
      <c r="B10" s="249" t="s">
        <v>355</v>
      </c>
      <c r="C10" s="253" t="s">
        <v>156</v>
      </c>
      <c r="D10" s="252">
        <f>+'Input Data'!C7</f>
        <v>47149</v>
      </c>
    </row>
    <row r="11" spans="1:12" x14ac:dyDescent="0.4">
      <c r="B11" s="249" t="s">
        <v>356</v>
      </c>
      <c r="C11" s="253" t="s">
        <v>156</v>
      </c>
      <c r="D11" s="252" t="str">
        <f>+'Calculation of Pension'!D8</f>
        <v xml:space="preserve">33 Years, 11 Months, 17 Days </v>
      </c>
    </row>
    <row r="12" spans="1:12" x14ac:dyDescent="0.4">
      <c r="E12" s="249"/>
      <c r="F12" s="255"/>
      <c r="G12" s="255"/>
      <c r="H12" s="255"/>
    </row>
    <row r="13" spans="1:12" x14ac:dyDescent="0.4">
      <c r="B13" s="249" t="s">
        <v>357</v>
      </c>
      <c r="F13" s="255"/>
      <c r="G13" s="255"/>
      <c r="H13" s="252"/>
    </row>
    <row r="14" spans="1:12" x14ac:dyDescent="0.4">
      <c r="A14" s="344" t="s">
        <v>340</v>
      </c>
      <c r="B14" s="344"/>
      <c r="C14" s="344"/>
      <c r="D14" s="344"/>
      <c r="E14" s="344"/>
      <c r="F14" s="344"/>
      <c r="G14" s="344"/>
      <c r="H14" s="344"/>
    </row>
    <row r="15" spans="1:12" ht="39.75" customHeight="1" x14ac:dyDescent="0.4">
      <c r="A15" s="343" t="s">
        <v>345</v>
      </c>
      <c r="B15" s="343"/>
      <c r="C15" s="343"/>
      <c r="D15" s="343"/>
      <c r="E15" s="343"/>
      <c r="F15" s="343"/>
      <c r="G15" s="343"/>
      <c r="H15" s="343"/>
    </row>
    <row r="16" spans="1:12" ht="41.25" customHeight="1" x14ac:dyDescent="0.4">
      <c r="A16" s="343" t="s">
        <v>346</v>
      </c>
      <c r="B16" s="343"/>
      <c r="C16" s="343"/>
      <c r="D16" s="343"/>
      <c r="E16" s="343"/>
      <c r="F16" s="343"/>
      <c r="G16" s="343"/>
      <c r="H16" s="343"/>
    </row>
    <row r="17" spans="1:21" ht="39" customHeight="1" x14ac:dyDescent="0.4">
      <c r="A17" s="343" t="s">
        <v>347</v>
      </c>
      <c r="B17" s="343"/>
      <c r="C17" s="343"/>
      <c r="D17" s="343"/>
      <c r="E17" s="343" t="s">
        <v>68</v>
      </c>
      <c r="F17" s="343"/>
      <c r="G17" s="343"/>
      <c r="H17" s="343"/>
    </row>
    <row r="18" spans="1:21" ht="40.5" customHeight="1" x14ac:dyDescent="0.4">
      <c r="A18" s="343" t="s">
        <v>348</v>
      </c>
      <c r="B18" s="343"/>
      <c r="C18" s="343"/>
      <c r="D18" s="343"/>
      <c r="E18" s="343"/>
      <c r="F18" s="343"/>
      <c r="G18" s="343"/>
      <c r="H18" s="343"/>
    </row>
    <row r="19" spans="1:21" x14ac:dyDescent="0.4">
      <c r="A19" s="343" t="str">
        <f>"दिनांक xxx   xxx ते आजपर्यत  या कार्यालयात "&amp;'Input Data'!F4&amp;"या पदावर कार्यरत आहेत."</f>
        <v>दिनांक xxx   xxx ते आजपर्यत  या कार्यालयात वरिष्ठ लिपीक,  या पदावर कार्यरत आहेत.</v>
      </c>
      <c r="B19" s="343"/>
      <c r="C19" s="343"/>
      <c r="D19" s="343"/>
      <c r="E19" s="343"/>
      <c r="F19" s="343"/>
      <c r="G19" s="343"/>
      <c r="H19" s="343"/>
    </row>
    <row r="20" spans="1:21" ht="53.25" customHeight="1" x14ac:dyDescent="0.4">
      <c r="A20" s="343" t="str">
        <f>" तसेच या कार्यालयाच्या दस्तऐवजानुसार "&amp;B4&amp;"यांचेवर विभागीय चौकशी प्रलंबीत अथवा प्रस्तावीत नाही. तसेच शासकीय येणे बाकी नाही आणि निवृत्ती वेतनाचे पुनर्विलोकन करावे अशी कोणतीही घटना घडलेली नाही."</f>
        <v xml:space="preserve"> तसेच या कार्यालयाच्या दस्तऐवजानुसार श्री. प्रमोद महादेव पुरी, वरिष्ठ लिपीक,  यांचेवर विभागीय चौकशी प्रलंबीत अथवा प्रस्तावीत नाही. तसेच शासकीय येणे बाकी नाही आणि निवृत्ती वेतनाचे पुनर्विलोकन करावे अशी कोणतीही घटना घडलेली नाही.</v>
      </c>
      <c r="B20" s="343"/>
      <c r="C20" s="343"/>
      <c r="D20" s="343"/>
      <c r="E20" s="343"/>
      <c r="F20" s="343"/>
      <c r="G20" s="343"/>
      <c r="H20" s="343"/>
      <c r="J20" s="251"/>
      <c r="K20" s="251"/>
      <c r="L20" s="251"/>
      <c r="M20" s="251"/>
      <c r="N20" s="251"/>
      <c r="O20" s="251"/>
      <c r="P20" s="251"/>
      <c r="Q20" s="251"/>
      <c r="R20" s="251"/>
      <c r="S20" s="251"/>
      <c r="T20" s="251"/>
      <c r="U20" s="251"/>
    </row>
    <row r="21" spans="1:21" ht="37.5" customHeight="1" x14ac:dyDescent="0.4">
      <c r="A21" s="343" t="str">
        <f>+'Office N. E.L'!O6</f>
        <v>श्री. प्रमोद महादेव पुरी, वरिष्ठ लिपीक,  33 Years, 11 Months, 17 Days 46200/- ईतके आहे.</v>
      </c>
      <c r="B21" s="343"/>
      <c r="C21" s="343"/>
      <c r="D21" s="343"/>
      <c r="E21" s="343"/>
      <c r="F21" s="343"/>
      <c r="G21" s="343"/>
      <c r="H21" s="343"/>
      <c r="I21" s="249"/>
    </row>
    <row r="22" spans="1:21" ht="55.5" customHeight="1" x14ac:dyDescent="0.4">
      <c r="A22" s="343" t="str">
        <f>"महाराष्ट्र शासन, वित्त विभाग, शासन निर्णय क्रमांक सेनिवे-2014/प्र.क्र.36/सेवा-4/ दिनांक 02 जुलै 2015 अन्वये निवृत्ती वेतन प्रकरण सेवार्थ प्रणलीमार्फत online पद्धतीने, महालेखाकार, यांचेकडे सादर करावयाचे आहे. त्यानुसार "&amp;B4&amp;" यांचे सेवानिवृत्ती वेतन प्रकरण सेवार्थ प्रणलीमार्फत online तयार करण्यात आले आहे.  "</f>
        <v xml:space="preserve">महाराष्ट्र शासन, वित्त विभाग, शासन निर्णय क्रमांक सेनिवे-2014/प्र.क्र.36/सेवा-4/ दिनांक 02 जुलै 2015 अन्वये निवृत्ती वेतन प्रकरण सेवार्थ प्रणलीमार्फत online पद्धतीने, महालेखाकार, यांचेकडे सादर करावयाचे आहे. त्यानुसार श्री. प्रमोद महादेव पुरी, वरिष्ठ लिपीक,   यांचे सेवानिवृत्ती वेतन प्रकरण सेवार्थ प्रणलीमार्फत online तयार करण्यात आले आहे.  </v>
      </c>
      <c r="B22" s="343"/>
      <c r="C22" s="343"/>
      <c r="D22" s="343"/>
      <c r="E22" s="343"/>
      <c r="F22" s="343"/>
      <c r="G22" s="343"/>
      <c r="H22" s="343"/>
      <c r="I22" s="249"/>
      <c r="J22" s="249"/>
      <c r="K22" s="250"/>
      <c r="L22" s="250"/>
      <c r="M22" s="250"/>
      <c r="N22" s="250"/>
      <c r="O22" s="250"/>
      <c r="P22" s="250"/>
      <c r="Q22" s="250"/>
    </row>
    <row r="23" spans="1:21" ht="38.25" customHeight="1" x14ac:dyDescent="0.4">
      <c r="A23" s="343" t="s">
        <v>341</v>
      </c>
      <c r="B23" s="343"/>
      <c r="C23" s="343"/>
      <c r="D23" s="343"/>
      <c r="E23" s="343"/>
      <c r="F23" s="343"/>
      <c r="G23" s="343"/>
      <c r="H23" s="343"/>
      <c r="J23" s="348"/>
      <c r="K23" s="348"/>
      <c r="L23" s="348"/>
      <c r="M23" s="348"/>
      <c r="N23" s="348"/>
      <c r="O23" s="348"/>
      <c r="P23" s="348"/>
      <c r="Q23" s="348"/>
    </row>
    <row r="24" spans="1:21" ht="10.5" customHeight="1" x14ac:dyDescent="0.4">
      <c r="E24" s="249"/>
      <c r="F24" s="255"/>
      <c r="G24" s="255"/>
      <c r="H24" s="255"/>
      <c r="J24" s="348"/>
      <c r="K24" s="348"/>
      <c r="L24" s="348"/>
      <c r="M24" s="348"/>
      <c r="N24" s="348"/>
      <c r="O24" s="348"/>
      <c r="P24" s="348"/>
      <c r="Q24" s="348"/>
    </row>
    <row r="25" spans="1:21" x14ac:dyDescent="0.4">
      <c r="B25" s="249" t="s">
        <v>358</v>
      </c>
      <c r="C25" s="253" t="s">
        <v>156</v>
      </c>
      <c r="D25" s="257">
        <f>+'Calculation of Pension'!C15</f>
        <v>36000</v>
      </c>
      <c r="E25" s="247" t="s">
        <v>350</v>
      </c>
      <c r="F25" s="255"/>
      <c r="G25" s="255"/>
      <c r="H25" s="255"/>
    </row>
    <row r="26" spans="1:21" x14ac:dyDescent="0.4">
      <c r="B26" s="249" t="s">
        <v>359</v>
      </c>
      <c r="C26" s="253" t="s">
        <v>156</v>
      </c>
      <c r="D26" s="257">
        <f>+'Calculation of Pension'!C21</f>
        <v>1188000</v>
      </c>
      <c r="E26" s="247" t="s">
        <v>350</v>
      </c>
      <c r="F26" s="255"/>
      <c r="G26" s="255"/>
      <c r="H26" s="255"/>
    </row>
    <row r="27" spans="1:21" x14ac:dyDescent="0.4">
      <c r="B27" s="249" t="s">
        <v>360</v>
      </c>
      <c r="C27" s="253" t="s">
        <v>156</v>
      </c>
      <c r="D27" s="257">
        <f>+'Calculation of Pension'!C13</f>
        <v>1446509</v>
      </c>
      <c r="E27" s="247" t="s">
        <v>350</v>
      </c>
      <c r="F27" s="255"/>
      <c r="G27" s="255"/>
      <c r="H27" s="255"/>
    </row>
    <row r="28" spans="1:21" ht="39" customHeight="1" x14ac:dyDescent="0.4">
      <c r="A28" s="343" t="str">
        <f>+B4&amp;"यांचे सेवानिवृत्ती प्रकरणात वरील प्रमाणे लाभ प्रस्तावीत करण्यात आले आहे.  सदरचे प्रकरण हे महालेखाकार नागपुर यांचे कडे पाठविण्यास हरकत नसावी.  आपले आदेशार्थ सविनय सादर.  "</f>
        <v xml:space="preserve">श्री. प्रमोद महादेव पुरी, वरिष्ठ लिपीक,  यांचे सेवानिवृत्ती प्रकरणात वरील प्रमाणे लाभ प्रस्तावीत करण्यात आले आहे.  सदरचे प्रकरण हे महालेखाकार नागपुर यांचे कडे पाठविण्यास हरकत नसावी.  आपले आदेशार्थ सविनय सादर.  </v>
      </c>
      <c r="B28" s="343"/>
      <c r="C28" s="343" t="s">
        <v>156</v>
      </c>
      <c r="D28" s="343"/>
      <c r="E28" s="343"/>
      <c r="F28" s="343"/>
      <c r="G28" s="343"/>
      <c r="H28" s="343"/>
      <c r="L28" s="249"/>
    </row>
    <row r="29" spans="1:21" x14ac:dyDescent="0.4">
      <c r="F29" s="255"/>
      <c r="G29" s="255"/>
      <c r="H29" s="255"/>
    </row>
    <row r="30" spans="1:21" x14ac:dyDescent="0.4">
      <c r="A30" s="249" t="s">
        <v>342</v>
      </c>
      <c r="E30" s="249"/>
      <c r="F30" s="255"/>
      <c r="G30" s="255"/>
      <c r="H30" s="255"/>
    </row>
    <row r="31" spans="1:21" x14ac:dyDescent="0.4">
      <c r="A31" s="249" t="s">
        <v>343</v>
      </c>
      <c r="D31" s="248" t="s">
        <v>351</v>
      </c>
      <c r="E31" s="249"/>
      <c r="F31" s="255"/>
      <c r="G31" s="255"/>
      <c r="H31" s="255"/>
    </row>
    <row r="32" spans="1:21" x14ac:dyDescent="0.4">
      <c r="D32" s="248" t="s">
        <v>344</v>
      </c>
      <c r="E32" s="249"/>
      <c r="F32" s="255"/>
      <c r="G32" s="255"/>
      <c r="H32" s="255"/>
    </row>
    <row r="33" spans="5:8" x14ac:dyDescent="0.4">
      <c r="F33" s="255"/>
      <c r="G33" s="255"/>
      <c r="H33" s="255"/>
    </row>
    <row r="34" spans="5:8" x14ac:dyDescent="0.4">
      <c r="E34" s="249"/>
      <c r="F34" s="255"/>
      <c r="G34" s="255"/>
      <c r="H34" s="255"/>
    </row>
    <row r="35" spans="5:8" x14ac:dyDescent="0.4">
      <c r="F35" s="255"/>
      <c r="G35" s="255"/>
      <c r="H35" s="255"/>
    </row>
    <row r="36" spans="5:8" x14ac:dyDescent="0.4">
      <c r="E36" s="249"/>
      <c r="F36" s="255"/>
      <c r="G36" s="255"/>
      <c r="H36" s="255"/>
    </row>
    <row r="37" spans="5:8" x14ac:dyDescent="0.4">
      <c r="F37" s="253"/>
      <c r="G37" s="255"/>
      <c r="H37" s="255"/>
    </row>
    <row r="38" spans="5:8" x14ac:dyDescent="0.4">
      <c r="F38" s="253"/>
      <c r="G38" s="255"/>
      <c r="H38" s="255"/>
    </row>
    <row r="39" spans="5:8" x14ac:dyDescent="0.4">
      <c r="F39" s="253"/>
      <c r="G39" s="255"/>
      <c r="H39" s="255"/>
    </row>
    <row r="40" spans="5:8" x14ac:dyDescent="0.4">
      <c r="E40" s="249"/>
      <c r="F40" s="255"/>
      <c r="G40" s="255"/>
      <c r="H40" s="255"/>
    </row>
    <row r="41" spans="5:8" x14ac:dyDescent="0.4">
      <c r="E41" s="249"/>
      <c r="F41" s="255"/>
      <c r="G41" s="255"/>
      <c r="H41" s="255"/>
    </row>
    <row r="42" spans="5:8" x14ac:dyDescent="0.4">
      <c r="F42" s="255"/>
      <c r="G42" s="255"/>
      <c r="H42" s="255"/>
    </row>
    <row r="43" spans="5:8" x14ac:dyDescent="0.4">
      <c r="E43" s="249"/>
      <c r="F43" s="255"/>
      <c r="G43" s="255"/>
      <c r="H43" s="255"/>
    </row>
    <row r="44" spans="5:8" x14ac:dyDescent="0.4">
      <c r="E44" s="249"/>
      <c r="F44" s="255"/>
      <c r="G44" s="255"/>
      <c r="H44" s="255"/>
    </row>
    <row r="45" spans="5:8" x14ac:dyDescent="0.4">
      <c r="F45" s="255"/>
      <c r="G45" s="255"/>
      <c r="H45" s="255"/>
    </row>
    <row r="46" spans="5:8" x14ac:dyDescent="0.4">
      <c r="F46" s="255"/>
      <c r="G46" s="255"/>
      <c r="H46" s="255"/>
    </row>
    <row r="47" spans="5:8" x14ac:dyDescent="0.4">
      <c r="F47" s="255"/>
      <c r="G47" s="255"/>
      <c r="H47" s="255"/>
    </row>
    <row r="48" spans="5:8" x14ac:dyDescent="0.4">
      <c r="F48" s="255"/>
      <c r="G48" s="255"/>
      <c r="H48" s="255"/>
    </row>
  </sheetData>
  <mergeCells count="20">
    <mergeCell ref="A19:H19"/>
    <mergeCell ref="A20:H20"/>
    <mergeCell ref="A15:H15"/>
    <mergeCell ref="A16:H16"/>
    <mergeCell ref="A28:H28"/>
    <mergeCell ref="A1:H1"/>
    <mergeCell ref="A3:H3"/>
    <mergeCell ref="I3:J3"/>
    <mergeCell ref="A6:H6"/>
    <mergeCell ref="I6:J6"/>
    <mergeCell ref="A7:H7"/>
    <mergeCell ref="I7:J7"/>
    <mergeCell ref="A14:H14"/>
    <mergeCell ref="J23:Q23"/>
    <mergeCell ref="J24:Q24"/>
    <mergeCell ref="A21:H21"/>
    <mergeCell ref="A22:H22"/>
    <mergeCell ref="A23:H23"/>
    <mergeCell ref="A17:H17"/>
    <mergeCell ref="A18:H18"/>
  </mergeCells>
  <pageMargins left="0.51181102362204722" right="0" top="0.15748031496062992" bottom="0" header="0" footer="0"/>
  <pageSetup paperSize="9" orientation="portrait"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F4779C-114A-4669-8A91-52AA9E531DCE}">
  <dimension ref="A1:I35"/>
  <sheetViews>
    <sheetView view="pageBreakPreview" zoomScale="220" zoomScaleNormal="100" zoomScaleSheetLayoutView="220" workbookViewId="0">
      <selection activeCell="D28" sqref="D28"/>
    </sheetView>
  </sheetViews>
  <sheetFormatPr defaultColWidth="9.140625" defaultRowHeight="15" x14ac:dyDescent="0.25"/>
  <cols>
    <col min="1" max="1" width="3.140625" style="96" customWidth="1"/>
    <col min="2" max="2" width="36.7109375" style="96" customWidth="1"/>
    <col min="3" max="3" width="3.42578125" style="96" customWidth="1"/>
    <col min="4" max="4" width="14.42578125" style="96" customWidth="1"/>
    <col min="5" max="5" width="12" style="96" customWidth="1"/>
    <col min="6" max="6" width="37.28515625" style="96" customWidth="1"/>
    <col min="7" max="7" width="13.5703125" style="96" customWidth="1"/>
    <col min="8" max="8" width="22.42578125" style="96" customWidth="1"/>
    <col min="9" max="9" width="9.140625" style="96" customWidth="1"/>
    <col min="10" max="10" width="23.7109375" style="96" customWidth="1"/>
    <col min="11" max="11" width="9.140625" style="96"/>
    <col min="12" max="12" width="41.28515625" style="96" customWidth="1"/>
    <col min="13" max="16384" width="9.140625" style="96"/>
  </cols>
  <sheetData>
    <row r="1" spans="1:9" ht="16.5" thickTop="1" thickBot="1" x14ac:dyDescent="0.3">
      <c r="A1" s="94"/>
      <c r="B1" s="352" t="s">
        <v>153</v>
      </c>
      <c r="C1" s="352"/>
      <c r="D1" s="352"/>
      <c r="E1" s="353"/>
      <c r="F1" s="95" t="s">
        <v>154</v>
      </c>
    </row>
    <row r="2" spans="1:9" ht="19.5" customHeight="1" x14ac:dyDescent="0.25">
      <c r="A2" s="97">
        <v>1</v>
      </c>
      <c r="B2" s="98" t="s">
        <v>155</v>
      </c>
      <c r="C2" s="99" t="s">
        <v>156</v>
      </c>
      <c r="D2" s="354" t="str">
        <f>+'Input Data'!C3</f>
        <v>Pramod Mahadeo Puri</v>
      </c>
      <c r="E2" s="355"/>
    </row>
    <row r="3" spans="1:9" ht="19.5" customHeight="1" x14ac:dyDescent="0.25">
      <c r="A3" s="100">
        <v>2</v>
      </c>
      <c r="B3" s="101" t="s">
        <v>157</v>
      </c>
      <c r="C3" s="102" t="s">
        <v>156</v>
      </c>
      <c r="D3" s="356" t="str">
        <f>+'Input Data'!C4</f>
        <v xml:space="preserve"> Senior  Clerk</v>
      </c>
      <c r="E3" s="357"/>
    </row>
    <row r="4" spans="1:9" ht="19.5" customHeight="1" x14ac:dyDescent="0.25">
      <c r="A4" s="103">
        <v>3</v>
      </c>
      <c r="B4" s="104" t="s">
        <v>158</v>
      </c>
      <c r="C4" s="99" t="s">
        <v>156</v>
      </c>
      <c r="D4" s="358">
        <v>72000</v>
      </c>
      <c r="E4" s="359"/>
    </row>
    <row r="5" spans="1:9" ht="19.5" customHeight="1" x14ac:dyDescent="0.25">
      <c r="A5" s="103">
        <v>4</v>
      </c>
      <c r="B5" s="104" t="s">
        <v>159</v>
      </c>
      <c r="C5" s="99" t="s">
        <v>156</v>
      </c>
      <c r="D5" s="350">
        <f>+'Input Data'!F6</f>
        <v>25939</v>
      </c>
      <c r="E5" s="351"/>
    </row>
    <row r="6" spans="1:9" ht="19.5" customHeight="1" x14ac:dyDescent="0.25">
      <c r="A6" s="100">
        <v>5</v>
      </c>
      <c r="B6" s="101" t="s">
        <v>160</v>
      </c>
      <c r="C6" s="102" t="s">
        <v>156</v>
      </c>
      <c r="D6" s="363">
        <f>+'Input Data'!C6</f>
        <v>34744</v>
      </c>
      <c r="E6" s="364"/>
      <c r="F6" s="297"/>
      <c r="H6" s="105" t="s">
        <v>161</v>
      </c>
      <c r="I6" s="106">
        <v>8.8079999999999998</v>
      </c>
    </row>
    <row r="7" spans="1:9" ht="19.5" customHeight="1" x14ac:dyDescent="0.25">
      <c r="A7" s="103">
        <v>6</v>
      </c>
      <c r="B7" s="104" t="s">
        <v>162</v>
      </c>
      <c r="C7" s="99" t="s">
        <v>156</v>
      </c>
      <c r="D7" s="350">
        <f>+'Input Data'!C7</f>
        <v>47149</v>
      </c>
      <c r="E7" s="365"/>
      <c r="G7" s="349"/>
      <c r="H7" s="105"/>
      <c r="I7" s="106"/>
    </row>
    <row r="8" spans="1:9" ht="19.5" customHeight="1" thickBot="1" x14ac:dyDescent="0.3">
      <c r="A8" s="107">
        <v>7</v>
      </c>
      <c r="B8" s="108" t="s">
        <v>163</v>
      </c>
      <c r="C8" s="102" t="s">
        <v>156</v>
      </c>
      <c r="D8" s="366" t="str">
        <f>+DATEDIF(D6,D7,"Y")&amp;" Years, "&amp;DATEDIF(D6,D7,"Ym")&amp;" Months, "&amp;DATEDIF(D6,D7,"md")&amp;" Days "</f>
        <v xml:space="preserve">33 Years, 11 Months, 17 Days </v>
      </c>
      <c r="E8" s="367"/>
      <c r="G8" s="349"/>
      <c r="H8" s="105" t="s">
        <v>164</v>
      </c>
      <c r="I8" s="106">
        <v>8.7080000000000002</v>
      </c>
    </row>
    <row r="9" spans="1:9" ht="15.75" thickBot="1" x14ac:dyDescent="0.3">
      <c r="A9" s="368" t="s">
        <v>165</v>
      </c>
      <c r="B9" s="369"/>
      <c r="C9" s="370"/>
      <c r="D9" s="369"/>
      <c r="E9" s="371"/>
      <c r="F9" s="298"/>
      <c r="H9" s="105" t="s">
        <v>166</v>
      </c>
      <c r="I9" s="106">
        <v>8.7240000000000002</v>
      </c>
    </row>
    <row r="10" spans="1:9" ht="26.25" thickBot="1" x14ac:dyDescent="0.3">
      <c r="A10" s="301"/>
      <c r="B10" s="302" t="s">
        <v>377</v>
      </c>
      <c r="C10" s="382" t="s">
        <v>38</v>
      </c>
      <c r="D10" s="382"/>
      <c r="E10" s="383"/>
      <c r="H10" s="105" t="s">
        <v>168</v>
      </c>
      <c r="I10" s="106">
        <v>8.6780000000000008</v>
      </c>
    </row>
    <row r="11" spans="1:9" x14ac:dyDescent="0.25">
      <c r="A11" s="97">
        <v>8</v>
      </c>
      <c r="B11" s="109" t="s">
        <v>167</v>
      </c>
      <c r="C11" s="372">
        <v>8.3710000000000004</v>
      </c>
      <c r="D11" s="372"/>
      <c r="E11" s="373"/>
      <c r="H11" s="105" t="s">
        <v>170</v>
      </c>
      <c r="I11" s="106">
        <v>8.6270000000000007</v>
      </c>
    </row>
    <row r="12" spans="1:9" x14ac:dyDescent="0.25">
      <c r="A12" s="100">
        <v>9</v>
      </c>
      <c r="B12" s="110" t="s">
        <v>169</v>
      </c>
      <c r="C12" s="374">
        <f>ROUND(IF(C10="No",0,(D4/2)*0.4),0)</f>
        <v>14400</v>
      </c>
      <c r="D12" s="374"/>
      <c r="E12" s="375"/>
      <c r="H12" s="105" t="s">
        <v>171</v>
      </c>
      <c r="I12" s="106">
        <v>8.5719999999999992</v>
      </c>
    </row>
    <row r="13" spans="1:9" ht="15.75" thickBot="1" x14ac:dyDescent="0.3">
      <c r="A13" s="111">
        <v>10</v>
      </c>
      <c r="B13" s="112" t="s">
        <v>165</v>
      </c>
      <c r="C13" s="376">
        <f>+ROUND(C12*12*C11,0)</f>
        <v>1446509</v>
      </c>
      <c r="D13" s="376"/>
      <c r="E13" s="377"/>
      <c r="H13" s="105" t="s">
        <v>173</v>
      </c>
      <c r="I13" s="106">
        <v>8.5120000000000005</v>
      </c>
    </row>
    <row r="14" spans="1:9" ht="15.75" thickBot="1" x14ac:dyDescent="0.3">
      <c r="A14" s="368" t="s">
        <v>172</v>
      </c>
      <c r="B14" s="369"/>
      <c r="C14" s="369"/>
      <c r="D14" s="369"/>
      <c r="E14" s="371"/>
      <c r="H14" s="105" t="s">
        <v>175</v>
      </c>
      <c r="I14" s="106">
        <v>8.4459999999999997</v>
      </c>
    </row>
    <row r="15" spans="1:9" x14ac:dyDescent="0.25">
      <c r="A15" s="97">
        <v>11</v>
      </c>
      <c r="B15" s="109" t="s">
        <v>174</v>
      </c>
      <c r="C15" s="378">
        <f>+D4/2</f>
        <v>36000</v>
      </c>
      <c r="D15" s="378"/>
      <c r="E15" s="379"/>
      <c r="H15" s="113" t="s">
        <v>176</v>
      </c>
      <c r="I15" s="114">
        <v>8.3710000000000004</v>
      </c>
    </row>
    <row r="16" spans="1:9" x14ac:dyDescent="0.25">
      <c r="A16" s="100">
        <v>12</v>
      </c>
      <c r="B16" s="110" t="s">
        <v>169</v>
      </c>
      <c r="C16" s="380">
        <f>+C12</f>
        <v>14400</v>
      </c>
      <c r="D16" s="380"/>
      <c r="E16" s="381"/>
      <c r="F16" s="115"/>
      <c r="H16" s="105" t="s">
        <v>178</v>
      </c>
      <c r="I16" s="106">
        <v>8.2870000000000008</v>
      </c>
    </row>
    <row r="17" spans="1:9" ht="15.75" thickBot="1" x14ac:dyDescent="0.3">
      <c r="A17" s="111">
        <v>13</v>
      </c>
      <c r="B17" s="112" t="s">
        <v>177</v>
      </c>
      <c r="C17" s="376">
        <f>+C15-C16</f>
        <v>21600</v>
      </c>
      <c r="D17" s="376"/>
      <c r="E17" s="377"/>
      <c r="F17" s="115"/>
      <c r="H17" s="113" t="s">
        <v>180</v>
      </c>
      <c r="I17" s="114">
        <v>8.1940000000000008</v>
      </c>
    </row>
    <row r="18" spans="1:9" x14ac:dyDescent="0.25">
      <c r="A18" s="360" t="s">
        <v>179</v>
      </c>
      <c r="B18" s="361"/>
      <c r="C18" s="361"/>
      <c r="D18" s="361"/>
      <c r="E18" s="362"/>
    </row>
    <row r="19" spans="1:9" ht="19.5" customHeight="1" x14ac:dyDescent="0.25">
      <c r="A19" s="103">
        <v>14</v>
      </c>
      <c r="B19" s="116" t="s">
        <v>181</v>
      </c>
      <c r="C19" s="385" cm="1">
        <f t="array" ref="C19">+C15/2*MIN(66, DATEDIF(D6,D7,"Y")*2 + _xlfn.IFS(DATEDIF(D6,D7,"Ym")&gt;9, 2, DATEDIF(D6,D7,"Ym")&gt;3, 1, TRUE, 0))</f>
        <v>1188000</v>
      </c>
      <c r="D19" s="385"/>
      <c r="E19" s="386"/>
    </row>
    <row r="20" spans="1:9" ht="30" x14ac:dyDescent="0.25">
      <c r="A20" s="100">
        <v>15</v>
      </c>
      <c r="B20" s="110" t="s">
        <v>182</v>
      </c>
      <c r="C20" s="387">
        <v>0</v>
      </c>
      <c r="D20" s="387"/>
      <c r="E20" s="388"/>
    </row>
    <row r="21" spans="1:9" ht="15.75" thickBot="1" x14ac:dyDescent="0.3">
      <c r="A21" s="107">
        <v>16</v>
      </c>
      <c r="B21" s="117" t="s">
        <v>183</v>
      </c>
      <c r="C21" s="389">
        <f>IF(C19&gt;2000000,2000000,C19)</f>
        <v>1188000</v>
      </c>
      <c r="D21" s="389"/>
      <c r="E21" s="390"/>
      <c r="I21" s="303" t="s">
        <v>38</v>
      </c>
    </row>
    <row r="22" spans="1:9" ht="15.75" thickBot="1" x14ac:dyDescent="0.3">
      <c r="A22" s="368" t="s">
        <v>184</v>
      </c>
      <c r="B22" s="369"/>
      <c r="C22" s="369"/>
      <c r="D22" s="369"/>
      <c r="E22" s="371"/>
      <c r="I22" s="303" t="s">
        <v>37</v>
      </c>
    </row>
    <row r="23" spans="1:9" ht="45" x14ac:dyDescent="0.25">
      <c r="A23" s="97">
        <v>17</v>
      </c>
      <c r="B23" s="109" t="s">
        <v>185</v>
      </c>
      <c r="C23" s="391">
        <f>+D5+23740</f>
        <v>49679</v>
      </c>
      <c r="D23" s="391"/>
      <c r="E23" s="118">
        <f>+C15</f>
        <v>36000</v>
      </c>
    </row>
    <row r="24" spans="1:9" ht="13.5" customHeight="1" thickBot="1" x14ac:dyDescent="0.3">
      <c r="A24" s="107">
        <v>18</v>
      </c>
      <c r="B24" s="119" t="s">
        <v>186</v>
      </c>
      <c r="C24" s="384">
        <f>+C23+1</f>
        <v>49680</v>
      </c>
      <c r="D24" s="384"/>
      <c r="E24" s="120">
        <f>+ROUND(D4*30%,0)</f>
        <v>21600</v>
      </c>
    </row>
    <row r="25" spans="1:9" ht="15.75" thickBot="1" x14ac:dyDescent="0.3">
      <c r="A25" s="111"/>
      <c r="B25" s="121" t="s">
        <v>187</v>
      </c>
      <c r="C25" s="122"/>
      <c r="D25" s="123">
        <v>0.5</v>
      </c>
      <c r="E25" s="124">
        <f>+C15*D25</f>
        <v>18000</v>
      </c>
    </row>
    <row r="26" spans="1:9" ht="15.75" thickBot="1" x14ac:dyDescent="0.3">
      <c r="A26" s="368" t="s">
        <v>188</v>
      </c>
      <c r="B26" s="369"/>
      <c r="C26" s="369"/>
      <c r="D26" s="369"/>
      <c r="E26" s="371"/>
    </row>
    <row r="27" spans="1:9" ht="15.75" thickBot="1" x14ac:dyDescent="0.3">
      <c r="A27" s="125" t="s">
        <v>189</v>
      </c>
      <c r="B27" s="126" t="s">
        <v>190</v>
      </c>
      <c r="C27" s="127"/>
      <c r="D27" s="128">
        <f>+C15+E25-C16</f>
        <v>39600</v>
      </c>
      <c r="E27" s="129" t="s">
        <v>191</v>
      </c>
    </row>
    <row r="28" spans="1:9" x14ac:dyDescent="0.25">
      <c r="A28" s="130" t="s">
        <v>192</v>
      </c>
      <c r="B28" s="131" t="s">
        <v>193</v>
      </c>
      <c r="C28" s="132" t="s">
        <v>156</v>
      </c>
      <c r="D28" s="299">
        <f>((D4)*D25+(D4))*E28/30</f>
        <v>1080000</v>
      </c>
      <c r="E28" s="133">
        <v>300</v>
      </c>
    </row>
    <row r="29" spans="1:9" x14ac:dyDescent="0.25">
      <c r="A29" s="134" t="s">
        <v>194</v>
      </c>
      <c r="B29" s="102" t="s">
        <v>195</v>
      </c>
      <c r="C29" s="135" t="s">
        <v>156</v>
      </c>
      <c r="D29" s="136"/>
      <c r="E29" s="137" t="s">
        <v>196</v>
      </c>
    </row>
    <row r="30" spans="1:9" x14ac:dyDescent="0.25">
      <c r="A30" s="138" t="s">
        <v>197</v>
      </c>
      <c r="B30" s="139" t="s">
        <v>198</v>
      </c>
      <c r="C30" s="132" t="s">
        <v>156</v>
      </c>
      <c r="D30" s="140"/>
      <c r="E30" s="141" t="s">
        <v>196</v>
      </c>
    </row>
    <row r="31" spans="1:9" ht="30" x14ac:dyDescent="0.25">
      <c r="A31" s="134" t="s">
        <v>199</v>
      </c>
      <c r="B31" s="110" t="s">
        <v>200</v>
      </c>
      <c r="C31" s="135" t="s">
        <v>156</v>
      </c>
      <c r="D31" s="136"/>
      <c r="E31" s="137" t="s">
        <v>196</v>
      </c>
    </row>
    <row r="32" spans="1:9" x14ac:dyDescent="0.25">
      <c r="A32" s="138" t="s">
        <v>201</v>
      </c>
      <c r="B32" s="116" t="s">
        <v>165</v>
      </c>
      <c r="C32" s="132" t="s">
        <v>156</v>
      </c>
      <c r="D32" s="140">
        <f>+C13</f>
        <v>1446509</v>
      </c>
      <c r="E32" s="141" t="s">
        <v>191</v>
      </c>
    </row>
    <row r="33" spans="1:5" ht="15.75" thickBot="1" x14ac:dyDescent="0.3">
      <c r="A33" s="142" t="s">
        <v>202</v>
      </c>
      <c r="B33" s="143" t="s">
        <v>179</v>
      </c>
      <c r="C33" s="135" t="s">
        <v>156</v>
      </c>
      <c r="D33" s="144">
        <f>+C21</f>
        <v>1188000</v>
      </c>
      <c r="E33" s="300" t="s">
        <v>191</v>
      </c>
    </row>
    <row r="34" spans="1:5" ht="15.75" thickBot="1" x14ac:dyDescent="0.3">
      <c r="A34" s="145" t="s">
        <v>203</v>
      </c>
      <c r="B34" s="146" t="s">
        <v>204</v>
      </c>
      <c r="C34" s="146"/>
      <c r="D34" s="147">
        <f>SUM(D28:D33)</f>
        <v>3714509</v>
      </c>
      <c r="E34" s="148"/>
    </row>
    <row r="35" spans="1:5" ht="15.75" thickTop="1" x14ac:dyDescent="0.25"/>
  </sheetData>
  <dataConsolidate/>
  <mergeCells count="26">
    <mergeCell ref="C24:D24"/>
    <mergeCell ref="A26:E26"/>
    <mergeCell ref="C19:E19"/>
    <mergeCell ref="C20:E20"/>
    <mergeCell ref="C21:E21"/>
    <mergeCell ref="A22:E22"/>
    <mergeCell ref="C23:D23"/>
    <mergeCell ref="A18:E18"/>
    <mergeCell ref="D6:E6"/>
    <mergeCell ref="D7:E7"/>
    <mergeCell ref="D8:E8"/>
    <mergeCell ref="A9:E9"/>
    <mergeCell ref="C11:E11"/>
    <mergeCell ref="C12:E12"/>
    <mergeCell ref="C13:E13"/>
    <mergeCell ref="A14:E14"/>
    <mergeCell ref="C15:E15"/>
    <mergeCell ref="C16:E16"/>
    <mergeCell ref="C17:E17"/>
    <mergeCell ref="C10:E10"/>
    <mergeCell ref="G7:G8"/>
    <mergeCell ref="D5:E5"/>
    <mergeCell ref="B1:E1"/>
    <mergeCell ref="D2:E2"/>
    <mergeCell ref="D3:E3"/>
    <mergeCell ref="D4:E4"/>
  </mergeCells>
  <dataValidations count="2">
    <dataValidation type="list" allowBlank="1" showInputMessage="1" showErrorMessage="1" sqref="C11" xr:uid="{E6E3F8D3-8ADD-44D5-B9EB-B73B675F24D4}">
      <formula1>$I$6:$I$17</formula1>
    </dataValidation>
    <dataValidation type="list" allowBlank="1" showInputMessage="1" showErrorMessage="1" sqref="C10:E10" xr:uid="{0A3E032E-964F-4D6A-B17F-874D92285A11}">
      <formula1>$I$21:$I$22</formula1>
    </dataValidation>
  </dataValidations>
  <hyperlinks>
    <hyperlink ref="B30" r:id="rId1" xr:uid="{5130A3A8-1251-4240-BD96-97FA0295CBBC}"/>
  </hyperlinks>
  <pageMargins left="0.70866141732283472" right="0.70866141732283472" top="0.74803149606299213" bottom="0.74803149606299213" header="0.31496062992125984" footer="0.31496062992125984"/>
  <pageSetup paperSize="9" scale="119" orientation="portrait" r:id="rId2"/>
  <legacyDrawing r:id="rId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AD32155-30CA-42A3-A8D6-D41419B3CE3F}">
  <dimension ref="A1:P63"/>
  <sheetViews>
    <sheetView view="pageBreakPreview" zoomScale="145" zoomScaleNormal="145" zoomScaleSheetLayoutView="145" zoomScalePageLayoutView="175" workbookViewId="0">
      <selection activeCell="A55" sqref="A55:K55"/>
    </sheetView>
  </sheetViews>
  <sheetFormatPr defaultColWidth="9.140625" defaultRowHeight="18" customHeight="1" x14ac:dyDescent="0.35"/>
  <cols>
    <col min="1" max="1" width="4" style="149" customWidth="1"/>
    <col min="2" max="2" width="11.5703125" style="149" customWidth="1"/>
    <col min="3" max="3" width="9.5703125" style="149" customWidth="1"/>
    <col min="4" max="4" width="5.5703125" style="149" customWidth="1"/>
    <col min="5" max="5" width="7" style="149" customWidth="1"/>
    <col min="6" max="6" width="6.42578125" style="149" customWidth="1"/>
    <col min="7" max="8" width="5.42578125" style="149" customWidth="1"/>
    <col min="9" max="9" width="8.85546875" style="149" customWidth="1"/>
    <col min="10" max="10" width="2.7109375" style="149" customWidth="1"/>
    <col min="11" max="11" width="25.7109375" style="149" customWidth="1"/>
    <col min="12" max="12" width="5.5703125" style="149" customWidth="1"/>
    <col min="13" max="13" width="5.85546875" style="149" customWidth="1"/>
    <col min="14" max="15" width="9.140625" style="149"/>
    <col min="16" max="16" width="12.42578125" style="149" bestFit="1" customWidth="1"/>
    <col min="17" max="16384" width="9.140625" style="149"/>
  </cols>
  <sheetData>
    <row r="1" spans="1:12" ht="18" customHeight="1" x14ac:dyDescent="0.35">
      <c r="K1" s="150" t="s">
        <v>205</v>
      </c>
    </row>
    <row r="2" spans="1:12" ht="18" customHeight="1" x14ac:dyDescent="0.35">
      <c r="J2" s="151"/>
      <c r="K2" s="152" t="s">
        <v>206</v>
      </c>
    </row>
    <row r="3" spans="1:12" ht="18" customHeight="1" x14ac:dyDescent="0.35">
      <c r="A3" s="394" t="s">
        <v>207</v>
      </c>
      <c r="B3" s="394"/>
      <c r="C3" s="394"/>
      <c r="D3" s="394"/>
      <c r="E3" s="394"/>
      <c r="F3" s="394"/>
      <c r="G3" s="394"/>
      <c r="H3" s="394"/>
      <c r="I3" s="394"/>
      <c r="J3" s="394"/>
      <c r="K3" s="394"/>
    </row>
    <row r="4" spans="1:12" ht="18.75" customHeight="1" x14ac:dyDescent="0.35">
      <c r="A4" s="395" t="s">
        <v>208</v>
      </c>
      <c r="B4" s="395"/>
      <c r="C4" s="395"/>
      <c r="D4" s="395"/>
      <c r="E4" s="395"/>
      <c r="F4" s="395"/>
      <c r="G4" s="395"/>
      <c r="H4" s="395"/>
      <c r="I4" s="395"/>
      <c r="J4" s="395"/>
      <c r="K4" s="395"/>
    </row>
    <row r="5" spans="1:12" ht="32.25" customHeight="1" x14ac:dyDescent="0.35">
      <c r="A5" s="396" t="s">
        <v>209</v>
      </c>
      <c r="B5" s="396"/>
      <c r="C5" s="396"/>
      <c r="D5" s="396"/>
      <c r="E5" s="396"/>
      <c r="F5" s="396"/>
      <c r="G5" s="396"/>
      <c r="H5" s="396"/>
      <c r="I5" s="396"/>
      <c r="J5" s="396"/>
      <c r="K5" s="396"/>
      <c r="L5" s="153"/>
    </row>
    <row r="6" spans="1:12" ht="35.25" customHeight="1" x14ac:dyDescent="0.4">
      <c r="A6" s="397" t="s">
        <v>210</v>
      </c>
      <c r="B6" s="397"/>
      <c r="C6" s="397"/>
      <c r="D6" s="397"/>
      <c r="E6" s="397"/>
      <c r="F6" s="397"/>
      <c r="G6" s="397"/>
      <c r="H6" s="397"/>
      <c r="I6" s="397"/>
      <c r="J6" s="397"/>
      <c r="K6" s="397"/>
      <c r="L6" s="153"/>
    </row>
    <row r="7" spans="1:12" ht="41.25" customHeight="1" x14ac:dyDescent="0.35">
      <c r="A7" s="398" t="s">
        <v>211</v>
      </c>
      <c r="B7" s="398"/>
      <c r="C7" s="398"/>
      <c r="D7" s="398"/>
      <c r="E7" s="398"/>
      <c r="F7" s="398"/>
      <c r="G7" s="398"/>
      <c r="H7" s="398"/>
      <c r="I7" s="398"/>
      <c r="J7" s="398"/>
      <c r="K7" s="398"/>
      <c r="L7" s="153"/>
    </row>
    <row r="8" spans="1:12" ht="17.25" customHeight="1" x14ac:dyDescent="0.35">
      <c r="A8" s="399" t="s">
        <v>212</v>
      </c>
      <c r="B8" s="399"/>
      <c r="C8" s="399"/>
      <c r="D8" s="399"/>
      <c r="E8" s="399"/>
      <c r="F8" s="399"/>
      <c r="G8" s="399"/>
      <c r="H8" s="399"/>
      <c r="I8" s="399"/>
      <c r="J8" s="399"/>
      <c r="K8" s="399"/>
    </row>
    <row r="9" spans="1:12" ht="13.5" customHeight="1" x14ac:dyDescent="0.35">
      <c r="B9" s="154" t="s">
        <v>56</v>
      </c>
      <c r="C9" s="155"/>
      <c r="D9" s="155"/>
      <c r="E9" s="155"/>
      <c r="F9" s="156"/>
      <c r="G9" s="155"/>
      <c r="H9" s="155"/>
      <c r="I9" s="155"/>
      <c r="J9" s="155"/>
      <c r="K9" s="155"/>
    </row>
    <row r="10" spans="1:12" ht="18" customHeight="1" x14ac:dyDescent="0.4">
      <c r="B10" s="154" t="s">
        <v>213</v>
      </c>
      <c r="H10" s="157" t="s">
        <v>214</v>
      </c>
    </row>
    <row r="11" spans="1:12" ht="18" customHeight="1" x14ac:dyDescent="0.4">
      <c r="A11" s="158"/>
      <c r="B11" s="154" t="s">
        <v>215</v>
      </c>
      <c r="H11" s="157" t="s">
        <v>216</v>
      </c>
    </row>
    <row r="12" spans="1:12" ht="18" customHeight="1" x14ac:dyDescent="0.35">
      <c r="A12" s="158"/>
      <c r="B12" s="154" t="s">
        <v>217</v>
      </c>
      <c r="H12" s="159" t="s">
        <v>218</v>
      </c>
    </row>
    <row r="13" spans="1:12" ht="18" customHeight="1" x14ac:dyDescent="0.35">
      <c r="A13" s="158"/>
      <c r="B13" s="154" t="s">
        <v>219</v>
      </c>
      <c r="H13" s="159" t="s">
        <v>220</v>
      </c>
    </row>
    <row r="14" spans="1:12" ht="24.75" customHeight="1" x14ac:dyDescent="0.35">
      <c r="A14" s="158"/>
      <c r="B14" s="154"/>
      <c r="D14" s="160" t="s">
        <v>221</v>
      </c>
      <c r="E14" s="160"/>
      <c r="H14" s="159"/>
    </row>
    <row r="15" spans="1:12" ht="18" customHeight="1" x14ac:dyDescent="0.4">
      <c r="B15" s="161"/>
      <c r="C15" s="162" t="s">
        <v>222</v>
      </c>
      <c r="D15" s="161"/>
      <c r="E15" s="161"/>
      <c r="G15" s="161"/>
      <c r="H15" s="161"/>
      <c r="I15" s="161"/>
      <c r="J15" s="161"/>
      <c r="K15" s="161"/>
    </row>
    <row r="16" spans="1:12" ht="24.75" customHeight="1" x14ac:dyDescent="0.35">
      <c r="B16" s="161"/>
      <c r="C16" s="163" t="s">
        <v>223</v>
      </c>
      <c r="D16" s="161"/>
      <c r="G16" s="161"/>
      <c r="H16" s="161"/>
      <c r="I16" s="161"/>
      <c r="J16" s="161"/>
      <c r="K16" s="161"/>
    </row>
    <row r="17" spans="1:12" ht="18" customHeight="1" x14ac:dyDescent="0.35">
      <c r="A17" s="149" t="s">
        <v>224</v>
      </c>
    </row>
    <row r="18" spans="1:12" ht="102" customHeight="1" x14ac:dyDescent="0.35">
      <c r="A18" s="400" t="s">
        <v>225</v>
      </c>
      <c r="B18" s="400"/>
      <c r="C18" s="400"/>
      <c r="D18" s="400"/>
      <c r="E18" s="400"/>
      <c r="F18" s="400"/>
      <c r="G18" s="400"/>
      <c r="H18" s="400"/>
      <c r="I18" s="400"/>
      <c r="J18" s="400"/>
      <c r="K18" s="400"/>
    </row>
    <row r="19" spans="1:12" ht="24.75" customHeight="1" x14ac:dyDescent="0.35">
      <c r="A19" s="164">
        <v>1</v>
      </c>
      <c r="B19" s="401" t="s">
        <v>226</v>
      </c>
      <c r="C19" s="401"/>
      <c r="D19" s="401"/>
      <c r="E19" s="401"/>
      <c r="F19" s="401"/>
      <c r="G19" s="401"/>
      <c r="H19" s="401"/>
      <c r="I19" s="401"/>
      <c r="J19" s="164" t="s">
        <v>156</v>
      </c>
      <c r="K19" s="165" t="str">
        <f>+'Calculation of Pension'!D2</f>
        <v>Pramod Mahadeo Puri</v>
      </c>
    </row>
    <row r="20" spans="1:12" ht="25.5" customHeight="1" x14ac:dyDescent="0.35">
      <c r="A20" s="164">
        <v>2</v>
      </c>
      <c r="B20" s="401" t="s">
        <v>227</v>
      </c>
      <c r="C20" s="401"/>
      <c r="D20" s="401"/>
      <c r="E20" s="401"/>
      <c r="F20" s="401"/>
      <c r="G20" s="401"/>
      <c r="H20" s="401"/>
      <c r="I20" s="401"/>
      <c r="J20" s="164" t="s">
        <v>156</v>
      </c>
      <c r="K20" s="166" t="s">
        <v>383</v>
      </c>
    </row>
    <row r="21" spans="1:12" ht="33" customHeight="1" x14ac:dyDescent="0.35">
      <c r="A21" s="164">
        <v>3</v>
      </c>
      <c r="B21" s="393" t="s">
        <v>228</v>
      </c>
      <c r="C21" s="393"/>
      <c r="D21" s="393"/>
      <c r="E21" s="393"/>
      <c r="F21" s="393"/>
      <c r="G21" s="393"/>
      <c r="H21" s="393"/>
      <c r="I21" s="393"/>
      <c r="J21" s="164" t="s">
        <v>156</v>
      </c>
      <c r="K21" s="166" t="str">
        <f>+'Calculation of Pension'!D3</f>
        <v xml:space="preserve"> Senior  Clerk</v>
      </c>
    </row>
    <row r="22" spans="1:12" ht="36.75" customHeight="1" x14ac:dyDescent="0.35">
      <c r="A22" s="164">
        <v>4</v>
      </c>
      <c r="B22" s="393" t="s">
        <v>229</v>
      </c>
      <c r="C22" s="393"/>
      <c r="D22" s="393"/>
      <c r="E22" s="393"/>
      <c r="F22" s="393"/>
      <c r="G22" s="393"/>
      <c r="H22" s="393"/>
      <c r="I22" s="393"/>
      <c r="J22" s="164" t="s">
        <v>156</v>
      </c>
      <c r="K22" s="167" t="s">
        <v>230</v>
      </c>
    </row>
    <row r="23" spans="1:12" ht="24" customHeight="1" x14ac:dyDescent="0.35">
      <c r="A23" s="164">
        <v>5</v>
      </c>
      <c r="B23" s="393" t="s">
        <v>231</v>
      </c>
      <c r="C23" s="393"/>
      <c r="D23" s="393"/>
      <c r="E23" s="393"/>
      <c r="F23" s="393"/>
      <c r="G23" s="393"/>
      <c r="H23" s="393"/>
      <c r="I23" s="393"/>
      <c r="J23" s="164" t="s">
        <v>156</v>
      </c>
      <c r="K23" s="168">
        <f>+'Calculation of Pension'!D5</f>
        <v>25939</v>
      </c>
    </row>
    <row r="24" spans="1:12" ht="24" customHeight="1" x14ac:dyDescent="0.35">
      <c r="A24" s="164">
        <v>6</v>
      </c>
      <c r="B24" s="393" t="s">
        <v>232</v>
      </c>
      <c r="C24" s="393"/>
      <c r="D24" s="393"/>
      <c r="E24" s="393"/>
      <c r="F24" s="393"/>
      <c r="G24" s="393"/>
      <c r="H24" s="393"/>
      <c r="I24" s="393"/>
      <c r="J24" s="164" t="s">
        <v>156</v>
      </c>
      <c r="K24" s="168">
        <f>+'Calculation of Pension'!D7</f>
        <v>47149</v>
      </c>
    </row>
    <row r="25" spans="1:12" ht="24" customHeight="1" x14ac:dyDescent="0.35">
      <c r="A25" s="164">
        <v>7</v>
      </c>
      <c r="B25" s="393" t="s">
        <v>233</v>
      </c>
      <c r="C25" s="393"/>
      <c r="D25" s="393"/>
      <c r="E25" s="393"/>
      <c r="F25" s="393"/>
      <c r="G25" s="393"/>
      <c r="H25" s="393"/>
      <c r="I25" s="393"/>
      <c r="J25" s="164" t="s">
        <v>156</v>
      </c>
      <c r="K25" s="166" t="s">
        <v>234</v>
      </c>
    </row>
    <row r="26" spans="1:12" ht="128.25" customHeight="1" x14ac:dyDescent="0.35">
      <c r="A26" s="164">
        <v>8</v>
      </c>
      <c r="B26" s="392" t="s">
        <v>235</v>
      </c>
      <c r="C26" s="392"/>
      <c r="D26" s="392"/>
      <c r="E26" s="392"/>
      <c r="F26" s="392"/>
      <c r="G26" s="392"/>
      <c r="H26" s="392"/>
      <c r="I26" s="392"/>
      <c r="J26" s="164" t="s">
        <v>156</v>
      </c>
      <c r="K26" s="169" t="s">
        <v>236</v>
      </c>
    </row>
    <row r="27" spans="1:12" ht="42.75" customHeight="1" x14ac:dyDescent="0.35">
      <c r="A27" s="164">
        <v>9</v>
      </c>
      <c r="B27" s="392" t="s">
        <v>237</v>
      </c>
      <c r="C27" s="392"/>
      <c r="D27" s="392"/>
      <c r="E27" s="392"/>
      <c r="F27" s="392"/>
      <c r="G27" s="392"/>
      <c r="H27" s="392"/>
      <c r="I27" s="392"/>
      <c r="J27" s="164" t="s">
        <v>156</v>
      </c>
      <c r="K27" s="170">
        <v>0.4</v>
      </c>
    </row>
    <row r="28" spans="1:12" ht="82.5" customHeight="1" x14ac:dyDescent="0.35">
      <c r="A28" s="164">
        <v>10</v>
      </c>
      <c r="B28" s="392" t="s">
        <v>238</v>
      </c>
      <c r="C28" s="392"/>
      <c r="D28" s="392"/>
      <c r="E28" s="392"/>
      <c r="F28" s="392"/>
      <c r="G28" s="392"/>
      <c r="H28" s="392"/>
      <c r="I28" s="392"/>
      <c r="J28" s="171" t="s">
        <v>156</v>
      </c>
      <c r="K28" s="172" t="s">
        <v>239</v>
      </c>
    </row>
    <row r="29" spans="1:12" ht="155.25" customHeight="1" x14ac:dyDescent="0.35">
      <c r="A29" s="164">
        <v>11</v>
      </c>
      <c r="B29" s="392" t="s">
        <v>240</v>
      </c>
      <c r="C29" s="392"/>
      <c r="D29" s="392"/>
      <c r="E29" s="392"/>
      <c r="F29" s="392"/>
      <c r="G29" s="392"/>
      <c r="H29" s="392"/>
      <c r="I29" s="392"/>
      <c r="J29" s="171" t="s">
        <v>156</v>
      </c>
      <c r="K29" s="173" t="s">
        <v>241</v>
      </c>
    </row>
    <row r="30" spans="1:12" ht="27.75" customHeight="1" x14ac:dyDescent="0.35">
      <c r="A30" s="174"/>
      <c r="B30" s="175"/>
      <c r="C30" s="175"/>
      <c r="D30" s="175"/>
      <c r="E30" s="175"/>
      <c r="F30" s="175"/>
      <c r="G30" s="175"/>
      <c r="H30" s="175"/>
      <c r="I30" s="175"/>
      <c r="J30" s="175"/>
    </row>
    <row r="31" spans="1:12" ht="18" customHeight="1" x14ac:dyDescent="0.4">
      <c r="A31" s="176"/>
      <c r="B31" s="403" t="s">
        <v>242</v>
      </c>
      <c r="C31" s="403"/>
      <c r="D31" s="404" t="s">
        <v>217</v>
      </c>
      <c r="E31" s="404"/>
      <c r="H31" s="177"/>
      <c r="I31" s="177"/>
      <c r="J31" s="178" t="s">
        <v>243</v>
      </c>
      <c r="K31" s="177"/>
      <c r="L31" s="179"/>
    </row>
    <row r="32" spans="1:12" ht="18" customHeight="1" x14ac:dyDescent="0.35">
      <c r="A32" s="176"/>
      <c r="B32" s="405" t="s">
        <v>244</v>
      </c>
      <c r="C32" s="405"/>
      <c r="D32" s="406">
        <f ca="1">TODAY()</f>
        <v>45644</v>
      </c>
      <c r="E32" s="406"/>
      <c r="H32" s="180"/>
      <c r="I32" s="180"/>
      <c r="J32" s="181" t="s">
        <v>245</v>
      </c>
      <c r="K32" s="182"/>
      <c r="L32" s="179"/>
    </row>
    <row r="33" spans="1:12" ht="12.75" customHeight="1" x14ac:dyDescent="0.4">
      <c r="A33" s="177"/>
      <c r="C33" s="158"/>
      <c r="G33" s="180"/>
      <c r="H33" s="180"/>
      <c r="I33" s="180"/>
      <c r="J33" s="183"/>
      <c r="K33" s="184"/>
      <c r="L33" s="177"/>
    </row>
    <row r="34" spans="1:12" ht="84" customHeight="1" x14ac:dyDescent="0.35">
      <c r="A34" s="413" t="s">
        <v>246</v>
      </c>
      <c r="B34" s="414" t="s">
        <v>247</v>
      </c>
      <c r="C34" s="414"/>
      <c r="D34" s="414"/>
      <c r="E34" s="414"/>
      <c r="F34" s="414"/>
      <c r="G34" s="414"/>
      <c r="H34" s="414"/>
      <c r="I34" s="414"/>
      <c r="J34" s="414"/>
      <c r="K34" s="414"/>
      <c r="L34" s="185"/>
    </row>
    <row r="35" spans="1:12" ht="52.5" customHeight="1" x14ac:dyDescent="0.35">
      <c r="A35" s="413"/>
      <c r="B35" s="414" t="s">
        <v>248</v>
      </c>
      <c r="C35" s="414"/>
      <c r="D35" s="414"/>
      <c r="E35" s="414"/>
      <c r="F35" s="414"/>
      <c r="G35" s="414"/>
      <c r="H35" s="414"/>
      <c r="I35" s="414"/>
      <c r="J35" s="414"/>
      <c r="K35" s="414"/>
      <c r="L35" s="185"/>
    </row>
    <row r="36" spans="1:12" ht="28.5" customHeight="1" x14ac:dyDescent="0.35">
      <c r="A36" s="413"/>
      <c r="B36" s="414" t="s">
        <v>249</v>
      </c>
      <c r="C36" s="414"/>
      <c r="D36" s="414"/>
      <c r="E36" s="414"/>
      <c r="F36" s="414"/>
      <c r="G36" s="414"/>
      <c r="H36" s="414"/>
      <c r="I36" s="414"/>
      <c r="J36" s="414"/>
      <c r="K36" s="414"/>
      <c r="L36" s="186"/>
    </row>
    <row r="37" spans="1:12" ht="25.5" customHeight="1" thickBot="1" x14ac:dyDescent="0.4">
      <c r="A37" s="187"/>
      <c r="B37" s="187"/>
      <c r="C37" s="187"/>
      <c r="D37" s="187"/>
      <c r="E37" s="187"/>
      <c r="F37" s="187"/>
      <c r="G37" s="187"/>
      <c r="H37" s="187"/>
      <c r="I37" s="187"/>
      <c r="J37" s="187"/>
      <c r="K37" s="187"/>
      <c r="L37" s="188"/>
    </row>
    <row r="38" spans="1:12" ht="50.25" customHeight="1" x14ac:dyDescent="0.4">
      <c r="A38" s="407" t="s">
        <v>250</v>
      </c>
      <c r="B38" s="408"/>
      <c r="C38" s="408"/>
      <c r="D38" s="408"/>
      <c r="E38" s="408"/>
      <c r="F38" s="408"/>
      <c r="G38" s="408"/>
      <c r="H38" s="408"/>
      <c r="I38" s="408"/>
      <c r="J38" s="408"/>
      <c r="K38" s="408"/>
      <c r="L38" s="189"/>
    </row>
    <row r="39" spans="1:12" ht="18" customHeight="1" x14ac:dyDescent="0.4">
      <c r="A39" s="409" t="s">
        <v>251</v>
      </c>
      <c r="B39" s="409"/>
      <c r="C39" s="409"/>
      <c r="D39" s="409"/>
      <c r="E39" s="409"/>
      <c r="F39" s="409"/>
      <c r="G39" s="409"/>
      <c r="H39" s="410" t="str">
        <f>+K19&amp;L39&amp;K21</f>
        <v>Pramod Mahadeo Puri,  Senior  Clerk</v>
      </c>
      <c r="I39" s="410"/>
      <c r="J39" s="410"/>
      <c r="K39" s="410"/>
      <c r="L39" s="149" t="s">
        <v>252</v>
      </c>
    </row>
    <row r="40" spans="1:12" ht="54" customHeight="1" x14ac:dyDescent="0.35">
      <c r="A40" s="411" t="s">
        <v>253</v>
      </c>
      <c r="B40" s="411"/>
      <c r="C40" s="411"/>
      <c r="D40" s="411"/>
      <c r="E40" s="411"/>
      <c r="F40" s="411"/>
      <c r="G40" s="411"/>
      <c r="H40" s="411"/>
      <c r="I40" s="411"/>
      <c r="J40" s="411"/>
      <c r="K40" s="411"/>
      <c r="L40" s="190"/>
    </row>
    <row r="41" spans="1:12" ht="18" customHeight="1" x14ac:dyDescent="0.35">
      <c r="A41" s="176" t="s">
        <v>242</v>
      </c>
      <c r="C41" s="412" t="s">
        <v>217</v>
      </c>
      <c r="D41" s="412"/>
      <c r="J41" s="191" t="s">
        <v>254</v>
      </c>
      <c r="K41" s="192"/>
    </row>
    <row r="42" spans="1:12" ht="27" customHeight="1" x14ac:dyDescent="0.4">
      <c r="A42" s="176" t="s">
        <v>244</v>
      </c>
      <c r="C42" s="402">
        <f ca="1">TODAY()</f>
        <v>45644</v>
      </c>
      <c r="D42" s="402"/>
      <c r="J42" s="193" t="s">
        <v>255</v>
      </c>
      <c r="K42" s="192"/>
    </row>
    <row r="43" spans="1:12" ht="92.25" customHeight="1" x14ac:dyDescent="0.35">
      <c r="A43" s="194" t="s">
        <v>246</v>
      </c>
      <c r="B43" s="415" t="s">
        <v>256</v>
      </c>
      <c r="C43" s="415"/>
      <c r="D43" s="415"/>
      <c r="E43" s="415"/>
      <c r="F43" s="415"/>
      <c r="G43" s="415"/>
      <c r="H43" s="415"/>
      <c r="I43" s="415"/>
      <c r="J43" s="415"/>
      <c r="K43" s="415"/>
      <c r="L43" s="183"/>
    </row>
    <row r="44" spans="1:12" ht="18" customHeight="1" x14ac:dyDescent="0.4">
      <c r="B44" s="161"/>
      <c r="C44" s="161"/>
      <c r="D44" s="161"/>
      <c r="E44" s="161"/>
      <c r="F44" s="161"/>
      <c r="G44" s="195" t="s">
        <v>257</v>
      </c>
      <c r="H44" s="161"/>
      <c r="I44" s="161"/>
      <c r="J44" s="161"/>
      <c r="K44" s="161"/>
    </row>
    <row r="45" spans="1:12" ht="18" customHeight="1" x14ac:dyDescent="0.35">
      <c r="B45" s="161"/>
      <c r="C45" s="161"/>
      <c r="D45" s="161"/>
      <c r="E45" s="161"/>
      <c r="F45" s="161"/>
      <c r="G45" s="161" t="s">
        <v>258</v>
      </c>
      <c r="H45" s="161"/>
      <c r="I45" s="161"/>
      <c r="J45" s="161"/>
      <c r="K45" s="152" t="s">
        <v>259</v>
      </c>
    </row>
    <row r="46" spans="1:12" ht="18" customHeight="1" x14ac:dyDescent="0.4">
      <c r="A46" s="196">
        <v>1</v>
      </c>
      <c r="B46" s="189" t="s">
        <v>260</v>
      </c>
      <c r="C46" s="192"/>
      <c r="D46" s="192"/>
      <c r="E46" s="192"/>
      <c r="F46" s="192"/>
      <c r="G46" s="192"/>
      <c r="H46" s="192"/>
      <c r="I46" s="192"/>
      <c r="J46" s="192"/>
      <c r="K46" s="192"/>
    </row>
    <row r="47" spans="1:12" ht="18" customHeight="1" x14ac:dyDescent="0.4">
      <c r="A47" s="192" t="s">
        <v>68</v>
      </c>
      <c r="B47" s="189" t="s">
        <v>261</v>
      </c>
      <c r="C47" s="192"/>
      <c r="D47" s="192"/>
      <c r="E47" s="192"/>
      <c r="F47" s="416" t="s">
        <v>262</v>
      </c>
      <c r="G47" s="416"/>
      <c r="H47" s="416"/>
      <c r="I47" s="416"/>
      <c r="J47" s="416"/>
      <c r="K47" s="416"/>
    </row>
    <row r="48" spans="1:12" ht="18" customHeight="1" x14ac:dyDescent="0.4">
      <c r="A48" s="192"/>
      <c r="B48" s="189" t="s">
        <v>263</v>
      </c>
      <c r="C48" s="192"/>
      <c r="D48" s="192"/>
      <c r="E48" s="192"/>
      <c r="F48" s="416"/>
      <c r="G48" s="416"/>
      <c r="H48" s="416"/>
      <c r="I48" s="416"/>
      <c r="J48" s="416"/>
      <c r="K48" s="416"/>
    </row>
    <row r="49" spans="1:16" ht="18" customHeight="1" x14ac:dyDescent="0.4">
      <c r="A49" s="192"/>
      <c r="B49" s="189" t="s">
        <v>264</v>
      </c>
      <c r="C49" s="192"/>
      <c r="D49" s="192"/>
      <c r="E49" s="192"/>
      <c r="F49" s="416"/>
      <c r="G49" s="416"/>
      <c r="H49" s="416"/>
      <c r="I49" s="416"/>
      <c r="J49" s="416"/>
      <c r="K49" s="416"/>
    </row>
    <row r="50" spans="1:16" ht="18" customHeight="1" x14ac:dyDescent="0.4">
      <c r="A50" s="192"/>
      <c r="B50" s="189" t="s">
        <v>59</v>
      </c>
      <c r="C50" s="192"/>
      <c r="D50" s="192"/>
      <c r="E50" s="192"/>
      <c r="F50" s="192"/>
      <c r="G50" s="192"/>
      <c r="H50" s="192"/>
      <c r="I50" s="192"/>
      <c r="J50" s="192"/>
      <c r="K50" s="192"/>
    </row>
    <row r="51" spans="1:16" ht="18" customHeight="1" x14ac:dyDescent="0.4">
      <c r="A51" s="192"/>
      <c r="B51" s="189" t="s">
        <v>265</v>
      </c>
      <c r="C51" s="192"/>
      <c r="D51" s="192"/>
      <c r="E51" s="192"/>
      <c r="F51" s="192"/>
      <c r="G51" s="192"/>
      <c r="H51" s="192"/>
      <c r="I51" s="192"/>
      <c r="J51" s="192"/>
      <c r="K51" s="192"/>
    </row>
    <row r="52" spans="1:16" ht="24.75" customHeight="1" x14ac:dyDescent="0.4">
      <c r="A52" s="417" t="s">
        <v>266</v>
      </c>
      <c r="B52" s="417"/>
      <c r="C52" s="417"/>
      <c r="D52" s="417"/>
      <c r="E52" s="417"/>
      <c r="F52" s="417"/>
      <c r="G52" s="417"/>
      <c r="H52" s="417"/>
      <c r="I52" s="417"/>
      <c r="J52" s="417"/>
      <c r="K52" s="417"/>
    </row>
    <row r="53" spans="1:16" ht="43.5" customHeight="1" x14ac:dyDescent="0.35">
      <c r="A53" s="400" t="s">
        <v>267</v>
      </c>
      <c r="B53" s="400"/>
      <c r="C53" s="400"/>
      <c r="D53" s="400"/>
      <c r="E53" s="400"/>
      <c r="F53" s="400"/>
      <c r="G53" s="400"/>
      <c r="H53" s="400"/>
      <c r="I53" s="400"/>
      <c r="J53" s="400"/>
      <c r="K53" s="400"/>
    </row>
    <row r="54" spans="1:16" ht="42.75" customHeight="1" x14ac:dyDescent="0.35">
      <c r="A54" s="400" t="s">
        <v>268</v>
      </c>
      <c r="B54" s="400"/>
      <c r="C54" s="400"/>
      <c r="D54" s="400"/>
      <c r="E54" s="400"/>
      <c r="F54" s="400"/>
      <c r="G54" s="400"/>
      <c r="H54" s="400"/>
      <c r="I54" s="400"/>
      <c r="J54" s="400"/>
      <c r="K54" s="400"/>
    </row>
    <row r="55" spans="1:16" ht="40.5" customHeight="1" x14ac:dyDescent="0.35">
      <c r="A55" s="418" t="str">
        <f>"(तीन) सध्या लागुन  असलेल्या तक्त्यानुसार निर्धारित करण्यात आलेले निवृत्तीवेतनाचे  अंशराशीकृत मूल्य The commuted value of pension dtermined with reference to the table applicable at present to  रूपये  "&amp;'Calculation of Pension'!C11&amp; " इतके आहे."</f>
        <v>(तीन) सध्या लागुन  असलेल्या तक्त्यानुसार निर्धारित करण्यात आलेले निवृत्तीवेतनाचे  अंशराशीकृत मूल्य The commuted value of pension dtermined with reference to the table applicable at present to  रूपये  8.371 इतके आहे.</v>
      </c>
      <c r="B55" s="418"/>
      <c r="C55" s="418"/>
      <c r="D55" s="418"/>
      <c r="E55" s="418"/>
      <c r="F55" s="418"/>
      <c r="G55" s="418"/>
      <c r="H55" s="418"/>
      <c r="I55" s="418"/>
      <c r="J55" s="418"/>
      <c r="K55" s="418"/>
      <c r="M55" s="197"/>
    </row>
    <row r="56" spans="1:16" ht="38.25" customHeight="1" x14ac:dyDescent="0.35">
      <c r="A56" s="400" t="str">
        <f>"(चार) अंशराशीकरण केल्यानंतर  अवशिष्ट निवृत्तीवेतनाची रक्कम रू The amount of residuary pension after  commutation will be Rs." &amp;'Calculation of Pension'!C17&amp;"/- इतकी होईल will be."</f>
        <v>(चार) अंशराशीकरण केल्यानंतर  अवशिष्ट निवृत्तीवेतनाची रक्कम रू The amount of residuary pension after  commutation will be Rs.21600/- इतकी होईल will be.</v>
      </c>
      <c r="B56" s="400"/>
      <c r="C56" s="400"/>
      <c r="D56" s="400"/>
      <c r="E56" s="400"/>
      <c r="F56" s="400"/>
      <c r="G56" s="400"/>
      <c r="H56" s="400"/>
      <c r="I56" s="400"/>
      <c r="J56" s="400"/>
      <c r="K56" s="400"/>
      <c r="M56" s="176"/>
      <c r="O56" s="197"/>
    </row>
    <row r="57" spans="1:16" ht="74.25" customHeight="1" x14ac:dyDescent="0.35">
      <c r="A57" s="400" t="s">
        <v>269</v>
      </c>
      <c r="B57" s="400"/>
      <c r="C57" s="400"/>
      <c r="D57" s="400"/>
      <c r="E57" s="400"/>
      <c r="F57" s="400"/>
      <c r="G57" s="400"/>
      <c r="H57" s="400"/>
      <c r="I57" s="400"/>
      <c r="J57" s="400"/>
      <c r="K57" s="400"/>
      <c r="M57" s="176"/>
      <c r="P57" s="198"/>
    </row>
    <row r="58" spans="1:16" ht="69" customHeight="1" x14ac:dyDescent="0.35">
      <c r="A58" s="400" t="s">
        <v>270</v>
      </c>
      <c r="B58" s="400"/>
      <c r="C58" s="400"/>
      <c r="D58" s="400"/>
      <c r="E58" s="400"/>
      <c r="F58" s="400"/>
      <c r="G58" s="400"/>
      <c r="H58" s="400"/>
      <c r="I58" s="400"/>
      <c r="J58" s="400"/>
      <c r="K58" s="400"/>
    </row>
    <row r="59" spans="1:16" ht="78.75" customHeight="1" x14ac:dyDescent="0.35">
      <c r="A59" s="400" t="s">
        <v>271</v>
      </c>
      <c r="B59" s="400"/>
      <c r="C59" s="400"/>
      <c r="D59" s="400"/>
      <c r="E59" s="400"/>
      <c r="F59" s="400"/>
      <c r="G59" s="400"/>
      <c r="H59" s="400"/>
      <c r="I59" s="400"/>
      <c r="J59" s="400"/>
      <c r="K59" s="400"/>
    </row>
    <row r="60" spans="1:16" ht="38.25" customHeight="1" x14ac:dyDescent="0.4">
      <c r="A60" s="196"/>
      <c r="B60" s="192"/>
      <c r="C60" s="192"/>
      <c r="D60" s="192"/>
      <c r="E60" s="192"/>
      <c r="F60" s="192"/>
      <c r="G60" s="192"/>
      <c r="H60" s="192"/>
      <c r="I60" s="192"/>
      <c r="J60" s="192"/>
      <c r="K60" s="192"/>
    </row>
    <row r="61" spans="1:16" ht="18" customHeight="1" x14ac:dyDescent="0.4">
      <c r="A61" s="192"/>
      <c r="B61" s="196" t="s">
        <v>272</v>
      </c>
      <c r="C61" s="196" t="s">
        <v>217</v>
      </c>
      <c r="E61" s="192"/>
      <c r="F61" s="192"/>
      <c r="G61" s="192"/>
      <c r="H61" s="199" t="s">
        <v>254</v>
      </c>
      <c r="I61" s="192"/>
      <c r="J61" s="192"/>
      <c r="K61" s="192"/>
    </row>
    <row r="62" spans="1:16" ht="18" customHeight="1" x14ac:dyDescent="0.4">
      <c r="A62" s="192"/>
      <c r="B62" s="196" t="s">
        <v>273</v>
      </c>
      <c r="C62" s="192"/>
      <c r="D62" s="192"/>
      <c r="E62" s="192"/>
      <c r="F62" s="192"/>
      <c r="G62" s="192"/>
      <c r="H62" s="200" t="s">
        <v>255</v>
      </c>
      <c r="I62" s="192"/>
      <c r="J62" s="192"/>
      <c r="K62" s="192"/>
    </row>
    <row r="63" spans="1:16" ht="18" customHeight="1" x14ac:dyDescent="0.35">
      <c r="A63" s="192"/>
      <c r="B63" s="192"/>
      <c r="C63" s="192"/>
      <c r="D63" s="192"/>
      <c r="E63" s="192"/>
      <c r="F63" s="192"/>
      <c r="G63" s="192"/>
      <c r="H63" s="192"/>
      <c r="I63" s="192"/>
      <c r="J63" s="192"/>
      <c r="K63" s="192"/>
    </row>
  </sheetData>
  <mergeCells count="42">
    <mergeCell ref="A56:K56"/>
    <mergeCell ref="A57:K57"/>
    <mergeCell ref="A58:K58"/>
    <mergeCell ref="A59:K59"/>
    <mergeCell ref="B43:K43"/>
    <mergeCell ref="F47:K49"/>
    <mergeCell ref="A52:K52"/>
    <mergeCell ref="A53:K53"/>
    <mergeCell ref="A54:K54"/>
    <mergeCell ref="A55:K55"/>
    <mergeCell ref="B27:I27"/>
    <mergeCell ref="B28:I28"/>
    <mergeCell ref="C42:D42"/>
    <mergeCell ref="B31:C31"/>
    <mergeCell ref="D31:E31"/>
    <mergeCell ref="B32:C32"/>
    <mergeCell ref="D32:E32"/>
    <mergeCell ref="A38:K38"/>
    <mergeCell ref="A39:G39"/>
    <mergeCell ref="H39:K39"/>
    <mergeCell ref="A40:K40"/>
    <mergeCell ref="C41:D41"/>
    <mergeCell ref="A34:A36"/>
    <mergeCell ref="B34:K34"/>
    <mergeCell ref="B35:K35"/>
    <mergeCell ref="B36:K36"/>
    <mergeCell ref="B29:I29"/>
    <mergeCell ref="B23:I23"/>
    <mergeCell ref="A3:K3"/>
    <mergeCell ref="A4:K4"/>
    <mergeCell ref="A5:K5"/>
    <mergeCell ref="A6:K6"/>
    <mergeCell ref="A7:K7"/>
    <mergeCell ref="A8:K8"/>
    <mergeCell ref="A18:K18"/>
    <mergeCell ref="B19:I19"/>
    <mergeCell ref="B20:I20"/>
    <mergeCell ref="B21:I21"/>
    <mergeCell ref="B22:I22"/>
    <mergeCell ref="B24:I24"/>
    <mergeCell ref="B25:I25"/>
    <mergeCell ref="B26:I26"/>
  </mergeCells>
  <pageMargins left="0.70866141732283472" right="0.19685039370078741" top="0.59055118110236227" bottom="3.937007874015748E-2" header="0.31496062992125984" footer="0.31496062992125984"/>
  <pageSetup paperSize="9" orientation="portrait" r:id="rId1"/>
  <headerFooter alignWithMargins="0">
    <oddFooter>Page &amp;P of &amp;N</oddFooter>
  </headerFooter>
  <rowBreaks count="2" manualBreakCount="2">
    <brk id="26" max="16383" man="1"/>
    <brk id="43" max="16383" man="1"/>
  </rowBreaks>
  <colBreaks count="1" manualBreakCount="1">
    <brk id="11" max="63" man="1"/>
  </colBreaks>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96E77C-F783-4CD7-8403-644A44A9E5BA}">
  <dimension ref="A1:M64"/>
  <sheetViews>
    <sheetView view="pageBreakPreview" topLeftCell="E1" zoomScale="190" zoomScaleNormal="100" zoomScaleSheetLayoutView="190" workbookViewId="0">
      <selection activeCell="A42" sqref="A42:K42"/>
    </sheetView>
  </sheetViews>
  <sheetFormatPr defaultColWidth="9.140625" defaultRowHeight="18" customHeight="1" x14ac:dyDescent="0.35"/>
  <cols>
    <col min="1" max="1" width="2.5703125" style="149" customWidth="1"/>
    <col min="2" max="2" width="11.5703125" style="149" customWidth="1"/>
    <col min="3" max="3" width="9.5703125" style="149" customWidth="1"/>
    <col min="4" max="4" width="5.5703125" style="149" customWidth="1"/>
    <col min="5" max="5" width="7" style="149" customWidth="1"/>
    <col min="6" max="6" width="6.42578125" style="149" customWidth="1"/>
    <col min="7" max="7" width="3.42578125" style="149" customWidth="1"/>
    <col min="8" max="8" width="2.140625" style="149" customWidth="1"/>
    <col min="9" max="9" width="23.5703125" style="149" customWidth="1"/>
    <col min="10" max="10" width="2.7109375" style="149" customWidth="1"/>
    <col min="11" max="11" width="23.5703125" style="149" customWidth="1"/>
    <col min="12" max="12" width="8.5703125" style="149" customWidth="1"/>
    <col min="13" max="13" width="4.85546875" style="149" customWidth="1"/>
    <col min="14" max="14" width="9.140625" style="149"/>
    <col min="15" max="15" width="12.42578125" style="149" bestFit="1" customWidth="1"/>
    <col min="16" max="16384" width="9.140625" style="149"/>
  </cols>
  <sheetData>
    <row r="1" spans="1:12" ht="18" customHeight="1" x14ac:dyDescent="0.35">
      <c r="A1" s="420" t="s">
        <v>274</v>
      </c>
      <c r="B1" s="420"/>
      <c r="C1" s="420"/>
      <c r="D1" s="420"/>
      <c r="E1" s="420"/>
      <c r="F1" s="420"/>
      <c r="G1" s="420"/>
      <c r="H1" s="420"/>
      <c r="I1" s="420"/>
      <c r="J1" s="420"/>
      <c r="K1" s="420"/>
      <c r="L1" s="155"/>
    </row>
    <row r="2" spans="1:12" ht="14.25" customHeight="1" x14ac:dyDescent="0.35">
      <c r="A2" s="420" t="s">
        <v>275</v>
      </c>
      <c r="B2" s="420"/>
      <c r="C2" s="420"/>
      <c r="D2" s="420"/>
      <c r="E2" s="420"/>
      <c r="F2" s="420"/>
      <c r="G2" s="420"/>
      <c r="H2" s="420"/>
      <c r="I2" s="420"/>
      <c r="J2" s="420"/>
      <c r="K2" s="420"/>
      <c r="L2" s="155"/>
    </row>
    <row r="3" spans="1:12" ht="66" customHeight="1" x14ac:dyDescent="0.35">
      <c r="A3" s="396" t="s">
        <v>276</v>
      </c>
      <c r="B3" s="396"/>
      <c r="C3" s="396"/>
      <c r="D3" s="396"/>
      <c r="E3" s="396"/>
      <c r="F3" s="396"/>
      <c r="G3" s="396"/>
      <c r="H3" s="396"/>
      <c r="I3" s="396"/>
      <c r="J3" s="396"/>
      <c r="K3" s="396"/>
      <c r="L3" s="201"/>
    </row>
    <row r="4" spans="1:12" ht="42.75" customHeight="1" x14ac:dyDescent="0.35">
      <c r="A4" s="396" t="s">
        <v>277</v>
      </c>
      <c r="B4" s="396"/>
      <c r="C4" s="396"/>
      <c r="D4" s="396"/>
      <c r="E4" s="396"/>
      <c r="F4" s="396"/>
      <c r="G4" s="396"/>
      <c r="H4" s="396"/>
      <c r="I4" s="396"/>
      <c r="J4" s="396"/>
      <c r="K4" s="396"/>
      <c r="L4" s="202"/>
    </row>
    <row r="5" spans="1:12" ht="15" customHeight="1" x14ac:dyDescent="0.35">
      <c r="A5" s="421" t="s">
        <v>278</v>
      </c>
      <c r="B5" s="421"/>
      <c r="C5" s="421"/>
      <c r="D5" s="421"/>
      <c r="E5" s="421"/>
      <c r="F5" s="421"/>
      <c r="G5" s="421"/>
      <c r="H5" s="421"/>
      <c r="I5" s="421"/>
      <c r="J5" s="421"/>
      <c r="K5" s="421"/>
      <c r="L5" s="202"/>
    </row>
    <row r="6" spans="1:12" ht="15" customHeight="1" x14ac:dyDescent="0.35">
      <c r="A6" s="422" t="s">
        <v>279</v>
      </c>
      <c r="B6" s="422"/>
      <c r="C6" s="422"/>
      <c r="D6" s="422"/>
      <c r="E6" s="422"/>
      <c r="F6" s="422"/>
      <c r="G6" s="422"/>
      <c r="H6" s="422"/>
      <c r="I6" s="422"/>
      <c r="J6" s="422"/>
      <c r="K6" s="422"/>
      <c r="L6" s="155"/>
    </row>
    <row r="7" spans="1:12" ht="16.5" customHeight="1" x14ac:dyDescent="0.35">
      <c r="B7" s="160" t="s">
        <v>56</v>
      </c>
      <c r="C7" s="155"/>
      <c r="D7" s="155"/>
      <c r="E7" s="155"/>
      <c r="F7" s="156"/>
      <c r="G7" s="155"/>
      <c r="H7" s="155"/>
      <c r="I7" s="155"/>
      <c r="J7" s="155"/>
      <c r="K7" s="155"/>
      <c r="L7" s="155"/>
    </row>
    <row r="8" spans="1:12" ht="18" customHeight="1" x14ac:dyDescent="0.4">
      <c r="B8" s="160" t="s">
        <v>213</v>
      </c>
      <c r="H8" s="203" t="s">
        <v>214</v>
      </c>
      <c r="I8" s="204"/>
      <c r="J8" s="204"/>
      <c r="K8" s="204"/>
    </row>
    <row r="9" spans="1:12" ht="18" customHeight="1" x14ac:dyDescent="0.4">
      <c r="B9" s="160" t="s">
        <v>215</v>
      </c>
      <c r="H9" s="203" t="s">
        <v>216</v>
      </c>
      <c r="I9" s="204"/>
      <c r="J9" s="204"/>
      <c r="K9" s="204"/>
    </row>
    <row r="10" spans="1:12" ht="18" customHeight="1" x14ac:dyDescent="0.35">
      <c r="A10" s="158"/>
      <c r="B10" s="160" t="s">
        <v>280</v>
      </c>
      <c r="H10" s="205" t="s">
        <v>218</v>
      </c>
      <c r="I10" s="204"/>
      <c r="J10" s="204"/>
      <c r="K10" s="204"/>
    </row>
    <row r="11" spans="1:12" ht="18" customHeight="1" x14ac:dyDescent="0.35">
      <c r="A11" s="158"/>
      <c r="B11" s="160" t="s">
        <v>219</v>
      </c>
      <c r="H11" s="205" t="s">
        <v>220</v>
      </c>
      <c r="I11" s="204"/>
      <c r="J11" s="204"/>
      <c r="K11" s="204"/>
    </row>
    <row r="12" spans="1:12" ht="18.75" customHeight="1" x14ac:dyDescent="0.35">
      <c r="A12" s="158"/>
      <c r="B12" s="206"/>
      <c r="C12" s="160" t="s">
        <v>221</v>
      </c>
    </row>
    <row r="13" spans="1:12" ht="19.5" customHeight="1" x14ac:dyDescent="0.4">
      <c r="B13" s="161"/>
      <c r="C13" s="162" t="s">
        <v>281</v>
      </c>
      <c r="D13" s="161"/>
      <c r="E13" s="161"/>
      <c r="G13" s="161"/>
      <c r="H13" s="161"/>
      <c r="I13" s="161"/>
      <c r="J13" s="161"/>
      <c r="K13" s="161"/>
      <c r="L13" s="161"/>
    </row>
    <row r="14" spans="1:12" ht="15.75" customHeight="1" x14ac:dyDescent="0.35">
      <c r="B14" s="207"/>
      <c r="C14" s="208" t="s">
        <v>282</v>
      </c>
      <c r="D14" s="161"/>
      <c r="G14" s="161"/>
      <c r="H14" s="161"/>
      <c r="I14" s="161"/>
      <c r="J14" s="161"/>
      <c r="K14" s="161"/>
      <c r="L14" s="161"/>
    </row>
    <row r="15" spans="1:12" ht="17.25" customHeight="1" x14ac:dyDescent="0.35">
      <c r="A15" s="176" t="s">
        <v>283</v>
      </c>
      <c r="B15" s="209"/>
    </row>
    <row r="16" spans="1:12" ht="52.5" customHeight="1" x14ac:dyDescent="0.35">
      <c r="A16" s="400" t="s">
        <v>284</v>
      </c>
      <c r="B16" s="400"/>
      <c r="C16" s="400"/>
      <c r="D16" s="400"/>
      <c r="E16" s="400"/>
      <c r="F16" s="400"/>
      <c r="G16" s="400"/>
      <c r="H16" s="400"/>
      <c r="I16" s="400"/>
      <c r="J16" s="400"/>
      <c r="K16" s="400"/>
      <c r="L16" s="210"/>
    </row>
    <row r="17" spans="1:13" ht="48" customHeight="1" x14ac:dyDescent="0.35">
      <c r="A17" s="400" t="s">
        <v>285</v>
      </c>
      <c r="B17" s="400"/>
      <c r="C17" s="400"/>
      <c r="D17" s="400"/>
      <c r="E17" s="400"/>
      <c r="F17" s="400"/>
      <c r="G17" s="400"/>
      <c r="H17" s="400"/>
      <c r="I17" s="400"/>
      <c r="J17" s="400"/>
      <c r="K17" s="400"/>
      <c r="L17" s="210"/>
    </row>
    <row r="18" spans="1:13" s="177" customFormat="1" ht="30" customHeight="1" x14ac:dyDescent="0.4">
      <c r="A18" s="211">
        <v>1</v>
      </c>
      <c r="B18" s="423" t="s">
        <v>226</v>
      </c>
      <c r="C18" s="423"/>
      <c r="D18" s="423"/>
      <c r="E18" s="423"/>
      <c r="F18" s="423"/>
      <c r="G18" s="423"/>
      <c r="H18" s="423"/>
      <c r="I18" s="423"/>
      <c r="J18" s="212" t="s">
        <v>156</v>
      </c>
      <c r="K18" s="213" t="str">
        <f>+'Commutation Form A'!K19</f>
        <v>Pramod Mahadeo Puri</v>
      </c>
    </row>
    <row r="19" spans="1:13" s="177" customFormat="1" ht="20.25" customHeight="1" x14ac:dyDescent="0.4">
      <c r="A19" s="211">
        <v>2</v>
      </c>
      <c r="B19" s="423" t="s">
        <v>227</v>
      </c>
      <c r="C19" s="423"/>
      <c r="D19" s="423"/>
      <c r="E19" s="423"/>
      <c r="F19" s="423"/>
      <c r="G19" s="423"/>
      <c r="H19" s="423"/>
      <c r="I19" s="423"/>
      <c r="J19" s="212" t="s">
        <v>156</v>
      </c>
      <c r="K19" s="214" t="str">
        <f>+'Commutation Form A'!K20</f>
        <v>Shri ….......................</v>
      </c>
    </row>
    <row r="20" spans="1:13" s="177" customFormat="1" ht="20.25" customHeight="1" x14ac:dyDescent="0.4">
      <c r="A20" s="211">
        <v>3</v>
      </c>
      <c r="B20" s="423" t="s">
        <v>286</v>
      </c>
      <c r="C20" s="423"/>
      <c r="D20" s="423"/>
      <c r="E20" s="423"/>
      <c r="F20" s="423"/>
      <c r="G20" s="423"/>
      <c r="H20" s="423"/>
      <c r="I20" s="423"/>
      <c r="J20" s="212" t="s">
        <v>156</v>
      </c>
      <c r="K20" s="214" t="str">
        <f>+'Commutation Form A'!K21</f>
        <v xml:space="preserve"> Senior  Clerk</v>
      </c>
    </row>
    <row r="21" spans="1:13" s="177" customFormat="1" ht="36" customHeight="1" x14ac:dyDescent="0.4">
      <c r="A21" s="211">
        <v>4</v>
      </c>
      <c r="B21" s="419" t="s">
        <v>229</v>
      </c>
      <c r="C21" s="419"/>
      <c r="D21" s="419"/>
      <c r="E21" s="419"/>
      <c r="F21" s="419"/>
      <c r="G21" s="419"/>
      <c r="H21" s="419"/>
      <c r="I21" s="419"/>
      <c r="J21" s="212" t="s">
        <v>156</v>
      </c>
      <c r="K21" s="215" t="str">
        <f>+'Commutation Form A'!K22</f>
        <v>Chief Engineer, Public Works Region, Amravati.</v>
      </c>
    </row>
    <row r="22" spans="1:13" s="177" customFormat="1" ht="20.25" customHeight="1" x14ac:dyDescent="0.4">
      <c r="A22" s="211">
        <v>5</v>
      </c>
      <c r="B22" s="419" t="s">
        <v>231</v>
      </c>
      <c r="C22" s="419"/>
      <c r="D22" s="419"/>
      <c r="E22" s="419"/>
      <c r="F22" s="419"/>
      <c r="G22" s="419"/>
      <c r="H22" s="419"/>
      <c r="I22" s="419"/>
      <c r="J22" s="212" t="s">
        <v>156</v>
      </c>
      <c r="K22" s="216">
        <f>+'Commutation Form A'!K23</f>
        <v>25939</v>
      </c>
    </row>
    <row r="23" spans="1:13" s="177" customFormat="1" ht="20.25" customHeight="1" x14ac:dyDescent="0.4">
      <c r="A23" s="211">
        <v>6</v>
      </c>
      <c r="B23" s="419" t="s">
        <v>287</v>
      </c>
      <c r="C23" s="419"/>
      <c r="D23" s="419"/>
      <c r="E23" s="419"/>
      <c r="F23" s="419"/>
      <c r="G23" s="419"/>
      <c r="H23" s="419"/>
      <c r="I23" s="419"/>
      <c r="J23" s="212" t="s">
        <v>156</v>
      </c>
      <c r="K23" s="216">
        <f>+'Commutation Form A'!K24</f>
        <v>47149</v>
      </c>
    </row>
    <row r="24" spans="1:13" s="177" customFormat="1" ht="34.5" customHeight="1" x14ac:dyDescent="0.4">
      <c r="A24" s="211">
        <v>7</v>
      </c>
      <c r="B24" s="419" t="s">
        <v>237</v>
      </c>
      <c r="C24" s="419"/>
      <c r="D24" s="419"/>
      <c r="E24" s="419"/>
      <c r="F24" s="419"/>
      <c r="G24" s="419"/>
      <c r="H24" s="419"/>
      <c r="I24" s="419"/>
      <c r="J24" s="212" t="s">
        <v>156</v>
      </c>
      <c r="K24" s="217">
        <f>+'Commutation Form A'!K27</f>
        <v>0.4</v>
      </c>
    </row>
    <row r="25" spans="1:13" s="177" customFormat="1" ht="113.25" customHeight="1" x14ac:dyDescent="0.4">
      <c r="A25" s="211">
        <v>8</v>
      </c>
      <c r="B25" s="426" t="s">
        <v>288</v>
      </c>
      <c r="C25" s="426"/>
      <c r="D25" s="426"/>
      <c r="E25" s="426"/>
      <c r="F25" s="426"/>
      <c r="G25" s="426"/>
      <c r="H25" s="426"/>
      <c r="I25" s="426"/>
      <c r="J25" s="212" t="s">
        <v>156</v>
      </c>
      <c r="K25" s="218" t="str">
        <f>+'Commutation Form A'!K29</f>
        <v>District Treasury Office, Amravati.                     State Bank Of India, Camp Branch, Amravati.  Saving A/C No XXXXXXXXXX</v>
      </c>
    </row>
    <row r="26" spans="1:13" s="177" customFormat="1" ht="39" customHeight="1" x14ac:dyDescent="0.4">
      <c r="A26" s="176"/>
      <c r="C26" s="149"/>
      <c r="E26" s="149"/>
      <c r="F26" s="149"/>
      <c r="G26" s="427" t="s">
        <v>243</v>
      </c>
      <c r="H26" s="427"/>
      <c r="I26" s="427"/>
      <c r="K26" s="219"/>
      <c r="L26" s="219"/>
    </row>
    <row r="27" spans="1:13" s="177" customFormat="1" ht="20.25" customHeight="1" x14ac:dyDescent="0.4">
      <c r="A27" s="176"/>
      <c r="B27" s="220" t="s">
        <v>242</v>
      </c>
      <c r="C27" s="404" t="s">
        <v>217</v>
      </c>
      <c r="D27" s="404"/>
      <c r="E27" s="221"/>
      <c r="F27" s="149"/>
      <c r="G27" s="428" t="s">
        <v>289</v>
      </c>
      <c r="H27" s="428"/>
      <c r="I27" s="428"/>
      <c r="K27" s="429"/>
      <c r="L27" s="149"/>
    </row>
    <row r="28" spans="1:13" s="177" customFormat="1" ht="25.5" customHeight="1" x14ac:dyDescent="0.4">
      <c r="B28" s="222" t="s">
        <v>290</v>
      </c>
      <c r="C28" s="430">
        <f ca="1">TODAY()</f>
        <v>45644</v>
      </c>
      <c r="D28" s="430"/>
      <c r="E28" s="149"/>
      <c r="F28" s="149"/>
      <c r="G28" s="428"/>
      <c r="H28" s="428"/>
      <c r="I28" s="428"/>
      <c r="K28" s="429"/>
      <c r="L28" s="223"/>
    </row>
    <row r="29" spans="1:13" ht="62.25" customHeight="1" x14ac:dyDescent="0.35">
      <c r="A29" s="431" t="s">
        <v>291</v>
      </c>
      <c r="B29" s="431"/>
      <c r="C29" s="431"/>
      <c r="D29" s="431"/>
      <c r="E29" s="431"/>
      <c r="F29" s="431"/>
      <c r="G29" s="431"/>
      <c r="H29" s="431"/>
      <c r="I29" s="431"/>
      <c r="J29" s="431"/>
      <c r="K29" s="431"/>
      <c r="L29" s="425"/>
      <c r="M29" s="425"/>
    </row>
    <row r="30" spans="1:13" ht="60" customHeight="1" x14ac:dyDescent="0.35">
      <c r="A30" s="431" t="s">
        <v>292</v>
      </c>
      <c r="B30" s="431"/>
      <c r="C30" s="431"/>
      <c r="D30" s="431"/>
      <c r="E30" s="431"/>
      <c r="F30" s="431"/>
      <c r="G30" s="431"/>
      <c r="H30" s="431"/>
      <c r="I30" s="431"/>
      <c r="J30" s="431"/>
      <c r="K30" s="431"/>
      <c r="L30" s="183"/>
      <c r="M30" s="183"/>
    </row>
    <row r="31" spans="1:13" ht="75" customHeight="1" x14ac:dyDescent="0.35">
      <c r="A31" s="424" t="s">
        <v>248</v>
      </c>
      <c r="B31" s="424"/>
      <c r="C31" s="424"/>
      <c r="D31" s="424"/>
      <c r="E31" s="424"/>
      <c r="F31" s="424"/>
      <c r="G31" s="424"/>
      <c r="H31" s="424"/>
      <c r="I31" s="424"/>
      <c r="J31" s="424"/>
      <c r="K31" s="424"/>
      <c r="L31" s="425"/>
      <c r="M31" s="425"/>
    </row>
    <row r="32" spans="1:13" ht="24.75" customHeight="1" x14ac:dyDescent="0.35">
      <c r="A32" s="432" t="s">
        <v>293</v>
      </c>
      <c r="B32" s="432"/>
      <c r="C32" s="432"/>
      <c r="D32" s="432"/>
      <c r="E32" s="432"/>
      <c r="F32" s="432"/>
      <c r="G32" s="432"/>
      <c r="H32" s="432"/>
      <c r="I32" s="432"/>
      <c r="J32" s="432"/>
      <c r="K32" s="432"/>
      <c r="L32" s="425"/>
      <c r="M32" s="425"/>
    </row>
    <row r="33" spans="1:13" ht="25.5" customHeight="1" thickBot="1" x14ac:dyDescent="0.4">
      <c r="A33" s="224"/>
      <c r="B33" s="224"/>
      <c r="C33" s="224"/>
      <c r="D33" s="224"/>
      <c r="E33" s="224"/>
      <c r="F33" s="224"/>
      <c r="G33" s="224"/>
      <c r="H33" s="224"/>
      <c r="I33" s="224"/>
      <c r="J33" s="224"/>
      <c r="K33" s="224"/>
      <c r="L33" s="176"/>
      <c r="M33" s="176"/>
    </row>
    <row r="34" spans="1:13" ht="42" customHeight="1" x14ac:dyDescent="0.4">
      <c r="A34" s="433" t="s">
        <v>294</v>
      </c>
      <c r="B34" s="433"/>
      <c r="C34" s="433"/>
      <c r="D34" s="433"/>
      <c r="E34" s="433"/>
      <c r="F34" s="433"/>
      <c r="G34" s="433"/>
      <c r="H34" s="433"/>
      <c r="I34" s="433"/>
      <c r="J34" s="433"/>
      <c r="K34" s="433"/>
      <c r="L34" s="425"/>
      <c r="M34" s="425"/>
    </row>
    <row r="35" spans="1:13" ht="24" customHeight="1" x14ac:dyDescent="0.4">
      <c r="A35" s="196" t="s">
        <v>251</v>
      </c>
      <c r="B35" s="192"/>
      <c r="C35" s="192"/>
      <c r="D35" s="192"/>
      <c r="E35" s="192"/>
      <c r="F35" s="192"/>
      <c r="H35" s="177" t="str">
        <f>+'Commutation Form A'!H39</f>
        <v>Pramod Mahadeo Puri,  Senior  Clerk</v>
      </c>
      <c r="I35" s="177"/>
      <c r="J35" s="177"/>
      <c r="K35" s="177"/>
      <c r="L35" s="155"/>
      <c r="M35" s="155"/>
    </row>
    <row r="36" spans="1:13" ht="41.25" customHeight="1" x14ac:dyDescent="0.35">
      <c r="A36" s="431" t="s">
        <v>295</v>
      </c>
      <c r="B36" s="431"/>
      <c r="C36" s="431"/>
      <c r="D36" s="431"/>
      <c r="E36" s="431"/>
      <c r="F36" s="431"/>
      <c r="G36" s="431"/>
      <c r="H36" s="431"/>
      <c r="I36" s="431"/>
      <c r="J36" s="431"/>
      <c r="K36" s="431"/>
      <c r="L36" s="425"/>
      <c r="M36" s="425"/>
    </row>
    <row r="37" spans="1:13" ht="48.75" customHeight="1" x14ac:dyDescent="0.4">
      <c r="A37" s="225"/>
      <c r="B37" s="226"/>
      <c r="C37" s="226"/>
      <c r="D37" s="226"/>
      <c r="E37" s="226"/>
      <c r="F37" s="226"/>
      <c r="G37" s="226"/>
      <c r="H37" s="226"/>
      <c r="I37" s="226"/>
      <c r="J37" s="226"/>
      <c r="K37" s="226"/>
      <c r="L37" s="161"/>
    </row>
    <row r="38" spans="1:13" ht="18" customHeight="1" x14ac:dyDescent="0.35">
      <c r="A38" s="176" t="s">
        <v>242</v>
      </c>
      <c r="C38" s="412" t="s">
        <v>217</v>
      </c>
      <c r="D38" s="412"/>
      <c r="J38" s="191" t="s">
        <v>254</v>
      </c>
      <c r="K38" s="192"/>
    </row>
    <row r="39" spans="1:13" ht="18" customHeight="1" x14ac:dyDescent="0.4">
      <c r="A39" s="176" t="s">
        <v>244</v>
      </c>
      <c r="C39" s="402">
        <f ca="1">TODAY()</f>
        <v>45644</v>
      </c>
      <c r="D39" s="402"/>
      <c r="J39" s="193" t="s">
        <v>255</v>
      </c>
      <c r="K39" s="192"/>
    </row>
    <row r="40" spans="1:13" ht="18" customHeight="1" x14ac:dyDescent="0.4">
      <c r="A40" s="196"/>
      <c r="B40" s="192"/>
      <c r="C40" s="156"/>
      <c r="D40" s="192"/>
      <c r="E40" s="192"/>
      <c r="F40" s="192"/>
      <c r="G40" s="192"/>
      <c r="H40" s="227"/>
      <c r="I40" s="192"/>
      <c r="J40" s="192"/>
      <c r="K40" s="192"/>
    </row>
    <row r="41" spans="1:13" ht="18" customHeight="1" x14ac:dyDescent="0.35">
      <c r="C41" s="434"/>
      <c r="D41" s="434"/>
      <c r="E41" s="434"/>
    </row>
    <row r="42" spans="1:13" ht="62.25" customHeight="1" x14ac:dyDescent="0.35">
      <c r="A42" s="432" t="s">
        <v>296</v>
      </c>
      <c r="B42" s="432"/>
      <c r="C42" s="432"/>
      <c r="D42" s="432"/>
      <c r="E42" s="432"/>
      <c r="F42" s="432"/>
      <c r="G42" s="432"/>
      <c r="H42" s="432"/>
      <c r="I42" s="432"/>
      <c r="J42" s="432"/>
      <c r="K42" s="432"/>
      <c r="L42" s="425"/>
      <c r="M42" s="425"/>
    </row>
    <row r="43" spans="1:13" ht="79.5" customHeight="1" x14ac:dyDescent="0.35">
      <c r="A43" s="432" t="s">
        <v>297</v>
      </c>
      <c r="B43" s="432"/>
      <c r="C43" s="432"/>
      <c r="D43" s="432"/>
      <c r="E43" s="432"/>
      <c r="F43" s="432"/>
      <c r="G43" s="432"/>
      <c r="H43" s="432"/>
      <c r="I43" s="432"/>
      <c r="J43" s="432"/>
      <c r="K43" s="432"/>
      <c r="L43" s="425"/>
      <c r="M43" s="425"/>
    </row>
    <row r="44" spans="1:13" ht="18" customHeight="1" x14ac:dyDescent="0.4">
      <c r="B44" s="161"/>
      <c r="C44" s="161"/>
      <c r="D44" s="161"/>
      <c r="E44" s="161"/>
      <c r="F44" s="161"/>
      <c r="G44" s="195" t="s">
        <v>257</v>
      </c>
      <c r="H44" s="161"/>
      <c r="I44" s="161"/>
      <c r="J44" s="161"/>
      <c r="K44" s="161"/>
      <c r="L44" s="161"/>
    </row>
    <row r="45" spans="1:13" ht="18" customHeight="1" x14ac:dyDescent="0.35">
      <c r="B45" s="161"/>
      <c r="C45" s="161"/>
      <c r="D45" s="161"/>
      <c r="E45" s="161"/>
      <c r="F45" s="161"/>
      <c r="G45" s="161" t="s">
        <v>258</v>
      </c>
      <c r="H45" s="161"/>
      <c r="I45" s="161"/>
      <c r="J45" s="161"/>
      <c r="K45" s="161"/>
      <c r="L45" s="161" t="s">
        <v>298</v>
      </c>
    </row>
    <row r="46" spans="1:13" ht="18" customHeight="1" x14ac:dyDescent="0.35">
      <c r="A46" s="176">
        <v>1</v>
      </c>
      <c r="B46" s="228" t="s">
        <v>260</v>
      </c>
    </row>
    <row r="47" spans="1:13" ht="18" customHeight="1" x14ac:dyDescent="0.35">
      <c r="A47" s="149" t="s">
        <v>68</v>
      </c>
      <c r="B47" s="228" t="s">
        <v>261</v>
      </c>
      <c r="F47" s="435" t="s">
        <v>262</v>
      </c>
      <c r="G47" s="435"/>
      <c r="H47" s="435"/>
      <c r="I47" s="435"/>
      <c r="J47" s="435"/>
      <c r="K47" s="435"/>
    </row>
    <row r="48" spans="1:13" ht="18" customHeight="1" x14ac:dyDescent="0.35">
      <c r="B48" s="228" t="s">
        <v>263</v>
      </c>
      <c r="F48" s="435"/>
      <c r="G48" s="435"/>
      <c r="H48" s="435"/>
      <c r="I48" s="435"/>
      <c r="J48" s="435"/>
      <c r="K48" s="435"/>
    </row>
    <row r="49" spans="1:12" ht="18" customHeight="1" x14ac:dyDescent="0.35">
      <c r="B49" s="228" t="s">
        <v>264</v>
      </c>
      <c r="F49" s="435"/>
      <c r="G49" s="435"/>
      <c r="H49" s="435"/>
      <c r="I49" s="435"/>
      <c r="J49" s="435"/>
      <c r="K49" s="435"/>
    </row>
    <row r="50" spans="1:12" ht="18" customHeight="1" x14ac:dyDescent="0.35">
      <c r="B50" s="228" t="s">
        <v>59</v>
      </c>
    </row>
    <row r="51" spans="1:12" ht="18" customHeight="1" x14ac:dyDescent="0.35">
      <c r="B51" s="228" t="s">
        <v>265</v>
      </c>
    </row>
    <row r="52" spans="1:12" ht="20.25" customHeight="1" x14ac:dyDescent="0.35">
      <c r="A52" s="176" t="s">
        <v>266</v>
      </c>
      <c r="B52" s="176"/>
      <c r="C52" s="176"/>
      <c r="D52" s="176"/>
      <c r="E52" s="176"/>
      <c r="F52" s="176"/>
      <c r="G52" s="176"/>
      <c r="H52" s="176"/>
      <c r="I52" s="176"/>
      <c r="J52" s="176"/>
      <c r="K52" s="176"/>
      <c r="L52" s="176"/>
    </row>
    <row r="53" spans="1:12" ht="34.5" customHeight="1" x14ac:dyDescent="0.35">
      <c r="A53" s="432" t="s">
        <v>267</v>
      </c>
      <c r="B53" s="432"/>
      <c r="C53" s="432"/>
      <c r="D53" s="432"/>
      <c r="E53" s="432"/>
      <c r="F53" s="432"/>
      <c r="G53" s="432"/>
      <c r="H53" s="432"/>
      <c r="I53" s="432"/>
      <c r="J53" s="432"/>
      <c r="K53" s="432"/>
      <c r="L53" s="229"/>
    </row>
    <row r="54" spans="1:12" ht="35.25" customHeight="1" x14ac:dyDescent="0.35">
      <c r="A54" s="432" t="s">
        <v>268</v>
      </c>
      <c r="B54" s="432"/>
      <c r="C54" s="432"/>
      <c r="D54" s="432"/>
      <c r="E54" s="432"/>
      <c r="F54" s="432"/>
      <c r="G54" s="432"/>
      <c r="H54" s="432"/>
      <c r="I54" s="432"/>
      <c r="J54" s="432"/>
      <c r="K54" s="432"/>
      <c r="L54" s="229"/>
    </row>
    <row r="55" spans="1:12" ht="33" customHeight="1" x14ac:dyDescent="0.35">
      <c r="A55" s="432" t="str">
        <f>+'Commutation Form A'!A55</f>
        <v>(तीन) सध्या लागुन  असलेल्या तक्त्यानुसार निर्धारित करण्यात आलेले निवृत्तीवेतनाचे  अंशराशीकृत मूल्य The commuted value of pension dtermined with reference to the table applicable at present to  रूपये  8.371 इतके आहे.</v>
      </c>
      <c r="B55" s="432"/>
      <c r="C55" s="432"/>
      <c r="D55" s="432"/>
      <c r="E55" s="432"/>
      <c r="F55" s="432"/>
      <c r="G55" s="432"/>
      <c r="H55" s="432"/>
      <c r="I55" s="432"/>
      <c r="J55" s="432"/>
      <c r="K55" s="432"/>
      <c r="L55" s="229"/>
    </row>
    <row r="56" spans="1:12" ht="37.5" customHeight="1" x14ac:dyDescent="0.35">
      <c r="A56" s="432" t="str">
        <f>+'Commutation Form A'!A56</f>
        <v>(चार) अंशराशीकरण केल्यानंतर  अवशिष्ट निवृत्तीवेतनाची रक्कम रू The amount of residuary pension after  commutation will be Rs.21600/- इतकी होईल will be.</v>
      </c>
      <c r="B56" s="432"/>
      <c r="C56" s="432"/>
      <c r="D56" s="432"/>
      <c r="E56" s="432"/>
      <c r="F56" s="432"/>
      <c r="G56" s="432"/>
      <c r="H56" s="432"/>
      <c r="I56" s="432"/>
      <c r="J56" s="432"/>
      <c r="K56" s="432"/>
      <c r="L56" s="229"/>
    </row>
    <row r="57" spans="1:12" ht="57" customHeight="1" x14ac:dyDescent="0.35">
      <c r="A57" s="432" t="s">
        <v>299</v>
      </c>
      <c r="B57" s="432"/>
      <c r="C57" s="432"/>
      <c r="D57" s="432"/>
      <c r="E57" s="432"/>
      <c r="F57" s="432"/>
      <c r="G57" s="432"/>
      <c r="H57" s="432"/>
      <c r="I57" s="432"/>
      <c r="J57" s="432"/>
      <c r="K57" s="432"/>
      <c r="L57" s="230"/>
    </row>
    <row r="58" spans="1:12" ht="46.5" customHeight="1" x14ac:dyDescent="0.35">
      <c r="A58" s="432" t="s">
        <v>300</v>
      </c>
      <c r="B58" s="432"/>
      <c r="C58" s="432"/>
      <c r="D58" s="432"/>
      <c r="E58" s="432"/>
      <c r="F58" s="432"/>
      <c r="G58" s="432"/>
      <c r="H58" s="432"/>
      <c r="I58" s="432"/>
      <c r="J58" s="432"/>
      <c r="K58" s="432"/>
      <c r="L58" s="230"/>
    </row>
    <row r="59" spans="1:12" ht="54.75" customHeight="1" x14ac:dyDescent="0.35">
      <c r="A59" s="432" t="s">
        <v>301</v>
      </c>
      <c r="B59" s="432"/>
      <c r="C59" s="432"/>
      <c r="D59" s="432"/>
      <c r="E59" s="432"/>
      <c r="F59" s="432"/>
      <c r="G59" s="432"/>
      <c r="H59" s="432"/>
      <c r="I59" s="432"/>
      <c r="J59" s="432"/>
      <c r="K59" s="432"/>
      <c r="L59" s="230"/>
    </row>
    <row r="60" spans="1:12" ht="41.25" customHeight="1" x14ac:dyDescent="0.35">
      <c r="A60" s="432" t="s">
        <v>302</v>
      </c>
      <c r="B60" s="432"/>
      <c r="C60" s="432"/>
      <c r="D60" s="432"/>
      <c r="E60" s="432"/>
      <c r="F60" s="432"/>
      <c r="G60" s="432"/>
      <c r="H60" s="432"/>
      <c r="I60" s="432"/>
      <c r="J60" s="432"/>
      <c r="K60" s="432"/>
      <c r="L60" s="230"/>
    </row>
    <row r="61" spans="1:12" ht="34.5" customHeight="1" x14ac:dyDescent="0.35">
      <c r="A61" s="432" t="s">
        <v>303</v>
      </c>
      <c r="B61" s="432"/>
      <c r="C61" s="432"/>
      <c r="D61" s="432"/>
      <c r="E61" s="432"/>
      <c r="F61" s="432"/>
      <c r="G61" s="432"/>
      <c r="H61" s="432"/>
      <c r="I61" s="432"/>
      <c r="J61" s="432"/>
      <c r="K61" s="432"/>
      <c r="L61" s="231"/>
    </row>
    <row r="62" spans="1:12" ht="38.25" customHeight="1" x14ac:dyDescent="0.35">
      <c r="A62" s="232"/>
    </row>
    <row r="63" spans="1:12" ht="18" customHeight="1" x14ac:dyDescent="0.4">
      <c r="A63" s="232"/>
      <c r="B63" s="196" t="s">
        <v>272</v>
      </c>
      <c r="C63" s="196" t="s">
        <v>217</v>
      </c>
      <c r="E63" s="192"/>
      <c r="F63" s="192"/>
      <c r="G63" s="192"/>
      <c r="H63" s="199" t="s">
        <v>254</v>
      </c>
      <c r="I63" s="192"/>
      <c r="J63" s="192"/>
      <c r="K63" s="192"/>
    </row>
    <row r="64" spans="1:12" ht="18" customHeight="1" x14ac:dyDescent="0.4">
      <c r="B64" s="196" t="s">
        <v>273</v>
      </c>
      <c r="C64" s="233">
        <f ca="1">TODAY()</f>
        <v>45644</v>
      </c>
      <c r="D64" s="192"/>
      <c r="E64" s="192"/>
      <c r="F64" s="192"/>
      <c r="G64" s="192"/>
      <c r="H64" s="200" t="s">
        <v>255</v>
      </c>
      <c r="I64" s="192"/>
      <c r="J64" s="192"/>
      <c r="K64" s="192"/>
    </row>
  </sheetData>
  <mergeCells count="49">
    <mergeCell ref="A58:K58"/>
    <mergeCell ref="A59:K59"/>
    <mergeCell ref="A60:K60"/>
    <mergeCell ref="A61:K61"/>
    <mergeCell ref="F47:K49"/>
    <mergeCell ref="A53:K53"/>
    <mergeCell ref="A54:K54"/>
    <mergeCell ref="A55:K55"/>
    <mergeCell ref="A56:K56"/>
    <mergeCell ref="A57:K57"/>
    <mergeCell ref="A43:K43"/>
    <mergeCell ref="L43:M43"/>
    <mergeCell ref="A32:K32"/>
    <mergeCell ref="L32:M32"/>
    <mergeCell ref="A34:K34"/>
    <mergeCell ref="L34:M34"/>
    <mergeCell ref="A36:K36"/>
    <mergeCell ref="L36:M36"/>
    <mergeCell ref="C38:D38"/>
    <mergeCell ref="C39:D39"/>
    <mergeCell ref="C41:E41"/>
    <mergeCell ref="A42:K42"/>
    <mergeCell ref="L42:M42"/>
    <mergeCell ref="A31:K31"/>
    <mergeCell ref="L31:M31"/>
    <mergeCell ref="B22:I22"/>
    <mergeCell ref="B23:I23"/>
    <mergeCell ref="B24:I24"/>
    <mergeCell ref="B25:I25"/>
    <mergeCell ref="G26:I26"/>
    <mergeCell ref="C27:D27"/>
    <mergeCell ref="G27:I28"/>
    <mergeCell ref="K27:K28"/>
    <mergeCell ref="C28:D28"/>
    <mergeCell ref="A29:K29"/>
    <mergeCell ref="L29:M29"/>
    <mergeCell ref="A30:K30"/>
    <mergeCell ref="B21:I21"/>
    <mergeCell ref="A1:K1"/>
    <mergeCell ref="A2:K2"/>
    <mergeCell ref="A3:K3"/>
    <mergeCell ref="A4:K4"/>
    <mergeCell ref="A5:K5"/>
    <mergeCell ref="A6:K6"/>
    <mergeCell ref="A16:K16"/>
    <mergeCell ref="A17:K17"/>
    <mergeCell ref="B18:I18"/>
    <mergeCell ref="B19:I19"/>
    <mergeCell ref="B20:I20"/>
  </mergeCells>
  <pageMargins left="0.31496062992125984" right="0" top="0.39370078740157483" bottom="3.937007874015748E-2" header="0" footer="0"/>
  <pageSetup paperSize="9" orientation="portrait" r:id="rId1"/>
  <headerFooter alignWithMargins="0">
    <oddFooter>Page &amp;P of &amp;N</oddFooter>
  </headerFooter>
  <rowBreaks count="2" manualBreakCount="2">
    <brk id="28" max="16383" man="1"/>
    <brk id="43" max="16383" man="1"/>
  </rowBreaks>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D80F7A-E3E8-4F9F-A78A-A7F146E00223}">
  <dimension ref="A1:K30"/>
  <sheetViews>
    <sheetView view="pageBreakPreview" topLeftCell="A10" zoomScale="145" zoomScaleNormal="100" zoomScaleSheetLayoutView="145" workbookViewId="0">
      <selection activeCell="B17" sqref="B17:C17"/>
    </sheetView>
  </sheetViews>
  <sheetFormatPr defaultRowHeight="18" customHeight="1" x14ac:dyDescent="0.35"/>
  <cols>
    <col min="1" max="1" width="6.42578125" style="237" customWidth="1"/>
    <col min="2" max="3" width="7.140625" style="237" customWidth="1"/>
    <col min="4" max="4" width="3.85546875" style="237" customWidth="1"/>
    <col min="5" max="5" width="7" style="237" customWidth="1"/>
    <col min="6" max="6" width="12.140625" style="237" customWidth="1"/>
    <col min="7" max="7" width="7.140625" style="237" customWidth="1"/>
    <col min="8" max="8" width="6.7109375" style="237" customWidth="1"/>
    <col min="9" max="9" width="7.7109375" style="237" customWidth="1"/>
    <col min="10" max="10" width="11" style="237" customWidth="1"/>
    <col min="11" max="11" width="7.5703125" style="237" customWidth="1"/>
    <col min="12" max="231" width="9.140625" style="237"/>
    <col min="232" max="232" width="6.42578125" style="237" customWidth="1"/>
    <col min="233" max="233" width="7.140625" style="237" customWidth="1"/>
    <col min="234" max="234" width="8.85546875" style="237" customWidth="1"/>
    <col min="235" max="235" width="6.28515625" style="237" customWidth="1"/>
    <col min="236" max="236" width="7" style="237" customWidth="1"/>
    <col min="237" max="237" width="12.140625" style="237" customWidth="1"/>
    <col min="238" max="238" width="7.140625" style="237" customWidth="1"/>
    <col min="239" max="239" width="6.7109375" style="237" customWidth="1"/>
    <col min="240" max="240" width="7.7109375" style="237" customWidth="1"/>
    <col min="241" max="241" width="11" style="237" customWidth="1"/>
    <col min="242" max="242" width="7.5703125" style="237" customWidth="1"/>
    <col min="243" max="243" width="8.42578125" style="237" customWidth="1"/>
    <col min="244" max="244" width="5.7109375" style="237" customWidth="1"/>
    <col min="245" max="245" width="5.85546875" style="237" customWidth="1"/>
    <col min="246" max="247" width="9.140625" style="237"/>
    <col min="248" max="248" width="12.28515625" style="237" bestFit="1" customWidth="1"/>
    <col min="249" max="487" width="9.140625" style="237"/>
    <col min="488" max="488" width="6.42578125" style="237" customWidth="1"/>
    <col min="489" max="489" width="7.140625" style="237" customWidth="1"/>
    <col min="490" max="490" width="8.85546875" style="237" customWidth="1"/>
    <col min="491" max="491" width="6.28515625" style="237" customWidth="1"/>
    <col min="492" max="492" width="7" style="237" customWidth="1"/>
    <col min="493" max="493" width="12.140625" style="237" customWidth="1"/>
    <col min="494" max="494" width="7.140625" style="237" customWidth="1"/>
    <col min="495" max="495" width="6.7109375" style="237" customWidth="1"/>
    <col min="496" max="496" width="7.7109375" style="237" customWidth="1"/>
    <col min="497" max="497" width="11" style="237" customWidth="1"/>
    <col min="498" max="498" width="7.5703125" style="237" customWidth="1"/>
    <col min="499" max="499" width="8.42578125" style="237" customWidth="1"/>
    <col min="500" max="500" width="5.7109375" style="237" customWidth="1"/>
    <col min="501" max="501" width="5.85546875" style="237" customWidth="1"/>
    <col min="502" max="503" width="9.140625" style="237"/>
    <col min="504" max="504" width="12.28515625" style="237" bestFit="1" customWidth="1"/>
    <col min="505" max="743" width="9.140625" style="237"/>
    <col min="744" max="744" width="6.42578125" style="237" customWidth="1"/>
    <col min="745" max="745" width="7.140625" style="237" customWidth="1"/>
    <col min="746" max="746" width="8.85546875" style="237" customWidth="1"/>
    <col min="747" max="747" width="6.28515625" style="237" customWidth="1"/>
    <col min="748" max="748" width="7" style="237" customWidth="1"/>
    <col min="749" max="749" width="12.140625" style="237" customWidth="1"/>
    <col min="750" max="750" width="7.140625" style="237" customWidth="1"/>
    <col min="751" max="751" width="6.7109375" style="237" customWidth="1"/>
    <col min="752" max="752" width="7.7109375" style="237" customWidth="1"/>
    <col min="753" max="753" width="11" style="237" customWidth="1"/>
    <col min="754" max="754" width="7.5703125" style="237" customWidth="1"/>
    <col min="755" max="755" width="8.42578125" style="237" customWidth="1"/>
    <col min="756" max="756" width="5.7109375" style="237" customWidth="1"/>
    <col min="757" max="757" width="5.85546875" style="237" customWidth="1"/>
    <col min="758" max="759" width="9.140625" style="237"/>
    <col min="760" max="760" width="12.28515625" style="237" bestFit="1" customWidth="1"/>
    <col min="761" max="999" width="9.140625" style="237"/>
    <col min="1000" max="1000" width="6.42578125" style="237" customWidth="1"/>
    <col min="1001" max="1001" width="7.140625" style="237" customWidth="1"/>
    <col min="1002" max="1002" width="8.85546875" style="237" customWidth="1"/>
    <col min="1003" max="1003" width="6.28515625" style="237" customWidth="1"/>
    <col min="1004" max="1004" width="7" style="237" customWidth="1"/>
    <col min="1005" max="1005" width="12.140625" style="237" customWidth="1"/>
    <col min="1006" max="1006" width="7.140625" style="237" customWidth="1"/>
    <col min="1007" max="1007" width="6.7109375" style="237" customWidth="1"/>
    <col min="1008" max="1008" width="7.7109375" style="237" customWidth="1"/>
    <col min="1009" max="1009" width="11" style="237" customWidth="1"/>
    <col min="1010" max="1010" width="7.5703125" style="237" customWidth="1"/>
    <col min="1011" max="1011" width="8.42578125" style="237" customWidth="1"/>
    <col min="1012" max="1012" width="5.7109375" style="237" customWidth="1"/>
    <col min="1013" max="1013" width="5.85546875" style="237" customWidth="1"/>
    <col min="1014" max="1015" width="9.140625" style="237"/>
    <col min="1016" max="1016" width="12.28515625" style="237" bestFit="1" customWidth="1"/>
    <col min="1017" max="1255" width="9.140625" style="237"/>
    <col min="1256" max="1256" width="6.42578125" style="237" customWidth="1"/>
    <col min="1257" max="1257" width="7.140625" style="237" customWidth="1"/>
    <col min="1258" max="1258" width="8.85546875" style="237" customWidth="1"/>
    <col min="1259" max="1259" width="6.28515625" style="237" customWidth="1"/>
    <col min="1260" max="1260" width="7" style="237" customWidth="1"/>
    <col min="1261" max="1261" width="12.140625" style="237" customWidth="1"/>
    <col min="1262" max="1262" width="7.140625" style="237" customWidth="1"/>
    <col min="1263" max="1263" width="6.7109375" style="237" customWidth="1"/>
    <col min="1264" max="1264" width="7.7109375" style="237" customWidth="1"/>
    <col min="1265" max="1265" width="11" style="237" customWidth="1"/>
    <col min="1266" max="1266" width="7.5703125" style="237" customWidth="1"/>
    <col min="1267" max="1267" width="8.42578125" style="237" customWidth="1"/>
    <col min="1268" max="1268" width="5.7109375" style="237" customWidth="1"/>
    <col min="1269" max="1269" width="5.85546875" style="237" customWidth="1"/>
    <col min="1270" max="1271" width="9.140625" style="237"/>
    <col min="1272" max="1272" width="12.28515625" style="237" bestFit="1" customWidth="1"/>
    <col min="1273" max="1511" width="9.140625" style="237"/>
    <col min="1512" max="1512" width="6.42578125" style="237" customWidth="1"/>
    <col min="1513" max="1513" width="7.140625" style="237" customWidth="1"/>
    <col min="1514" max="1514" width="8.85546875" style="237" customWidth="1"/>
    <col min="1515" max="1515" width="6.28515625" style="237" customWidth="1"/>
    <col min="1516" max="1516" width="7" style="237" customWidth="1"/>
    <col min="1517" max="1517" width="12.140625" style="237" customWidth="1"/>
    <col min="1518" max="1518" width="7.140625" style="237" customWidth="1"/>
    <col min="1519" max="1519" width="6.7109375" style="237" customWidth="1"/>
    <col min="1520" max="1520" width="7.7109375" style="237" customWidth="1"/>
    <col min="1521" max="1521" width="11" style="237" customWidth="1"/>
    <col min="1522" max="1522" width="7.5703125" style="237" customWidth="1"/>
    <col min="1523" max="1523" width="8.42578125" style="237" customWidth="1"/>
    <col min="1524" max="1524" width="5.7109375" style="237" customWidth="1"/>
    <col min="1525" max="1525" width="5.85546875" style="237" customWidth="1"/>
    <col min="1526" max="1527" width="9.140625" style="237"/>
    <col min="1528" max="1528" width="12.28515625" style="237" bestFit="1" customWidth="1"/>
    <col min="1529" max="1767" width="9.140625" style="237"/>
    <col min="1768" max="1768" width="6.42578125" style="237" customWidth="1"/>
    <col min="1769" max="1769" width="7.140625" style="237" customWidth="1"/>
    <col min="1770" max="1770" width="8.85546875" style="237" customWidth="1"/>
    <col min="1771" max="1771" width="6.28515625" style="237" customWidth="1"/>
    <col min="1772" max="1772" width="7" style="237" customWidth="1"/>
    <col min="1773" max="1773" width="12.140625" style="237" customWidth="1"/>
    <col min="1774" max="1774" width="7.140625" style="237" customWidth="1"/>
    <col min="1775" max="1775" width="6.7109375" style="237" customWidth="1"/>
    <col min="1776" max="1776" width="7.7109375" style="237" customWidth="1"/>
    <col min="1777" max="1777" width="11" style="237" customWidth="1"/>
    <col min="1778" max="1778" width="7.5703125" style="237" customWidth="1"/>
    <col min="1779" max="1779" width="8.42578125" style="237" customWidth="1"/>
    <col min="1780" max="1780" width="5.7109375" style="237" customWidth="1"/>
    <col min="1781" max="1781" width="5.85546875" style="237" customWidth="1"/>
    <col min="1782" max="1783" width="9.140625" style="237"/>
    <col min="1784" max="1784" width="12.28515625" style="237" bestFit="1" customWidth="1"/>
    <col min="1785" max="2023" width="9.140625" style="237"/>
    <col min="2024" max="2024" width="6.42578125" style="237" customWidth="1"/>
    <col min="2025" max="2025" width="7.140625" style="237" customWidth="1"/>
    <col min="2026" max="2026" width="8.85546875" style="237" customWidth="1"/>
    <col min="2027" max="2027" width="6.28515625" style="237" customWidth="1"/>
    <col min="2028" max="2028" width="7" style="237" customWidth="1"/>
    <col min="2029" max="2029" width="12.140625" style="237" customWidth="1"/>
    <col min="2030" max="2030" width="7.140625" style="237" customWidth="1"/>
    <col min="2031" max="2031" width="6.7109375" style="237" customWidth="1"/>
    <col min="2032" max="2032" width="7.7109375" style="237" customWidth="1"/>
    <col min="2033" max="2033" width="11" style="237" customWidth="1"/>
    <col min="2034" max="2034" width="7.5703125" style="237" customWidth="1"/>
    <col min="2035" max="2035" width="8.42578125" style="237" customWidth="1"/>
    <col min="2036" max="2036" width="5.7109375" style="237" customWidth="1"/>
    <col min="2037" max="2037" width="5.85546875" style="237" customWidth="1"/>
    <col min="2038" max="2039" width="9.140625" style="237"/>
    <col min="2040" max="2040" width="12.28515625" style="237" bestFit="1" customWidth="1"/>
    <col min="2041" max="2279" width="9.140625" style="237"/>
    <col min="2280" max="2280" width="6.42578125" style="237" customWidth="1"/>
    <col min="2281" max="2281" width="7.140625" style="237" customWidth="1"/>
    <col min="2282" max="2282" width="8.85546875" style="237" customWidth="1"/>
    <col min="2283" max="2283" width="6.28515625" style="237" customWidth="1"/>
    <col min="2284" max="2284" width="7" style="237" customWidth="1"/>
    <col min="2285" max="2285" width="12.140625" style="237" customWidth="1"/>
    <col min="2286" max="2286" width="7.140625" style="237" customWidth="1"/>
    <col min="2287" max="2287" width="6.7109375" style="237" customWidth="1"/>
    <col min="2288" max="2288" width="7.7109375" style="237" customWidth="1"/>
    <col min="2289" max="2289" width="11" style="237" customWidth="1"/>
    <col min="2290" max="2290" width="7.5703125" style="237" customWidth="1"/>
    <col min="2291" max="2291" width="8.42578125" style="237" customWidth="1"/>
    <col min="2292" max="2292" width="5.7109375" style="237" customWidth="1"/>
    <col min="2293" max="2293" width="5.85546875" style="237" customWidth="1"/>
    <col min="2294" max="2295" width="9.140625" style="237"/>
    <col min="2296" max="2296" width="12.28515625" style="237" bestFit="1" customWidth="1"/>
    <col min="2297" max="2535" width="9.140625" style="237"/>
    <col min="2536" max="2536" width="6.42578125" style="237" customWidth="1"/>
    <col min="2537" max="2537" width="7.140625" style="237" customWidth="1"/>
    <col min="2538" max="2538" width="8.85546875" style="237" customWidth="1"/>
    <col min="2539" max="2539" width="6.28515625" style="237" customWidth="1"/>
    <col min="2540" max="2540" width="7" style="237" customWidth="1"/>
    <col min="2541" max="2541" width="12.140625" style="237" customWidth="1"/>
    <col min="2542" max="2542" width="7.140625" style="237" customWidth="1"/>
    <col min="2543" max="2543" width="6.7109375" style="237" customWidth="1"/>
    <col min="2544" max="2544" width="7.7109375" style="237" customWidth="1"/>
    <col min="2545" max="2545" width="11" style="237" customWidth="1"/>
    <col min="2546" max="2546" width="7.5703125" style="237" customWidth="1"/>
    <col min="2547" max="2547" width="8.42578125" style="237" customWidth="1"/>
    <col min="2548" max="2548" width="5.7109375" style="237" customWidth="1"/>
    <col min="2549" max="2549" width="5.85546875" style="237" customWidth="1"/>
    <col min="2550" max="2551" width="9.140625" style="237"/>
    <col min="2552" max="2552" width="12.28515625" style="237" bestFit="1" customWidth="1"/>
    <col min="2553" max="2791" width="9.140625" style="237"/>
    <col min="2792" max="2792" width="6.42578125" style="237" customWidth="1"/>
    <col min="2793" max="2793" width="7.140625" style="237" customWidth="1"/>
    <col min="2794" max="2794" width="8.85546875" style="237" customWidth="1"/>
    <col min="2795" max="2795" width="6.28515625" style="237" customWidth="1"/>
    <col min="2796" max="2796" width="7" style="237" customWidth="1"/>
    <col min="2797" max="2797" width="12.140625" style="237" customWidth="1"/>
    <col min="2798" max="2798" width="7.140625" style="237" customWidth="1"/>
    <col min="2799" max="2799" width="6.7109375" style="237" customWidth="1"/>
    <col min="2800" max="2800" width="7.7109375" style="237" customWidth="1"/>
    <col min="2801" max="2801" width="11" style="237" customWidth="1"/>
    <col min="2802" max="2802" width="7.5703125" style="237" customWidth="1"/>
    <col min="2803" max="2803" width="8.42578125" style="237" customWidth="1"/>
    <col min="2804" max="2804" width="5.7109375" style="237" customWidth="1"/>
    <col min="2805" max="2805" width="5.85546875" style="237" customWidth="1"/>
    <col min="2806" max="2807" width="9.140625" style="237"/>
    <col min="2808" max="2808" width="12.28515625" style="237" bestFit="1" customWidth="1"/>
    <col min="2809" max="3047" width="9.140625" style="237"/>
    <col min="3048" max="3048" width="6.42578125" style="237" customWidth="1"/>
    <col min="3049" max="3049" width="7.140625" style="237" customWidth="1"/>
    <col min="3050" max="3050" width="8.85546875" style="237" customWidth="1"/>
    <col min="3051" max="3051" width="6.28515625" style="237" customWidth="1"/>
    <col min="3052" max="3052" width="7" style="237" customWidth="1"/>
    <col min="3053" max="3053" width="12.140625" style="237" customWidth="1"/>
    <col min="3054" max="3054" width="7.140625" style="237" customWidth="1"/>
    <col min="3055" max="3055" width="6.7109375" style="237" customWidth="1"/>
    <col min="3056" max="3056" width="7.7109375" style="237" customWidth="1"/>
    <col min="3057" max="3057" width="11" style="237" customWidth="1"/>
    <col min="3058" max="3058" width="7.5703125" style="237" customWidth="1"/>
    <col min="3059" max="3059" width="8.42578125" style="237" customWidth="1"/>
    <col min="3060" max="3060" width="5.7109375" style="237" customWidth="1"/>
    <col min="3061" max="3061" width="5.85546875" style="237" customWidth="1"/>
    <col min="3062" max="3063" width="9.140625" style="237"/>
    <col min="3064" max="3064" width="12.28515625" style="237" bestFit="1" customWidth="1"/>
    <col min="3065" max="3303" width="9.140625" style="237"/>
    <col min="3304" max="3304" width="6.42578125" style="237" customWidth="1"/>
    <col min="3305" max="3305" width="7.140625" style="237" customWidth="1"/>
    <col min="3306" max="3306" width="8.85546875" style="237" customWidth="1"/>
    <col min="3307" max="3307" width="6.28515625" style="237" customWidth="1"/>
    <col min="3308" max="3308" width="7" style="237" customWidth="1"/>
    <col min="3309" max="3309" width="12.140625" style="237" customWidth="1"/>
    <col min="3310" max="3310" width="7.140625" style="237" customWidth="1"/>
    <col min="3311" max="3311" width="6.7109375" style="237" customWidth="1"/>
    <col min="3312" max="3312" width="7.7109375" style="237" customWidth="1"/>
    <col min="3313" max="3313" width="11" style="237" customWidth="1"/>
    <col min="3314" max="3314" width="7.5703125" style="237" customWidth="1"/>
    <col min="3315" max="3315" width="8.42578125" style="237" customWidth="1"/>
    <col min="3316" max="3316" width="5.7109375" style="237" customWidth="1"/>
    <col min="3317" max="3317" width="5.85546875" style="237" customWidth="1"/>
    <col min="3318" max="3319" width="9.140625" style="237"/>
    <col min="3320" max="3320" width="12.28515625" style="237" bestFit="1" customWidth="1"/>
    <col min="3321" max="3559" width="9.140625" style="237"/>
    <col min="3560" max="3560" width="6.42578125" style="237" customWidth="1"/>
    <col min="3561" max="3561" width="7.140625" style="237" customWidth="1"/>
    <col min="3562" max="3562" width="8.85546875" style="237" customWidth="1"/>
    <col min="3563" max="3563" width="6.28515625" style="237" customWidth="1"/>
    <col min="3564" max="3564" width="7" style="237" customWidth="1"/>
    <col min="3565" max="3565" width="12.140625" style="237" customWidth="1"/>
    <col min="3566" max="3566" width="7.140625" style="237" customWidth="1"/>
    <col min="3567" max="3567" width="6.7109375" style="237" customWidth="1"/>
    <col min="3568" max="3568" width="7.7109375" style="237" customWidth="1"/>
    <col min="3569" max="3569" width="11" style="237" customWidth="1"/>
    <col min="3570" max="3570" width="7.5703125" style="237" customWidth="1"/>
    <col min="3571" max="3571" width="8.42578125" style="237" customWidth="1"/>
    <col min="3572" max="3572" width="5.7109375" style="237" customWidth="1"/>
    <col min="3573" max="3573" width="5.85546875" style="237" customWidth="1"/>
    <col min="3574" max="3575" width="9.140625" style="237"/>
    <col min="3576" max="3576" width="12.28515625" style="237" bestFit="1" customWidth="1"/>
    <col min="3577" max="3815" width="9.140625" style="237"/>
    <col min="3816" max="3816" width="6.42578125" style="237" customWidth="1"/>
    <col min="3817" max="3817" width="7.140625" style="237" customWidth="1"/>
    <col min="3818" max="3818" width="8.85546875" style="237" customWidth="1"/>
    <col min="3819" max="3819" width="6.28515625" style="237" customWidth="1"/>
    <col min="3820" max="3820" width="7" style="237" customWidth="1"/>
    <col min="3821" max="3821" width="12.140625" style="237" customWidth="1"/>
    <col min="3822" max="3822" width="7.140625" style="237" customWidth="1"/>
    <col min="3823" max="3823" width="6.7109375" style="237" customWidth="1"/>
    <col min="3824" max="3824" width="7.7109375" style="237" customWidth="1"/>
    <col min="3825" max="3825" width="11" style="237" customWidth="1"/>
    <col min="3826" max="3826" width="7.5703125" style="237" customWidth="1"/>
    <col min="3827" max="3827" width="8.42578125" style="237" customWidth="1"/>
    <col min="3828" max="3828" width="5.7109375" style="237" customWidth="1"/>
    <col min="3829" max="3829" width="5.85546875" style="237" customWidth="1"/>
    <col min="3830" max="3831" width="9.140625" style="237"/>
    <col min="3832" max="3832" width="12.28515625" style="237" bestFit="1" customWidth="1"/>
    <col min="3833" max="4071" width="9.140625" style="237"/>
    <col min="4072" max="4072" width="6.42578125" style="237" customWidth="1"/>
    <col min="4073" max="4073" width="7.140625" style="237" customWidth="1"/>
    <col min="4074" max="4074" width="8.85546875" style="237" customWidth="1"/>
    <col min="4075" max="4075" width="6.28515625" style="237" customWidth="1"/>
    <col min="4076" max="4076" width="7" style="237" customWidth="1"/>
    <col min="4077" max="4077" width="12.140625" style="237" customWidth="1"/>
    <col min="4078" max="4078" width="7.140625" style="237" customWidth="1"/>
    <col min="4079" max="4079" width="6.7109375" style="237" customWidth="1"/>
    <col min="4080" max="4080" width="7.7109375" style="237" customWidth="1"/>
    <col min="4081" max="4081" width="11" style="237" customWidth="1"/>
    <col min="4082" max="4082" width="7.5703125" style="237" customWidth="1"/>
    <col min="4083" max="4083" width="8.42578125" style="237" customWidth="1"/>
    <col min="4084" max="4084" width="5.7109375" style="237" customWidth="1"/>
    <col min="4085" max="4085" width="5.85546875" style="237" customWidth="1"/>
    <col min="4086" max="4087" width="9.140625" style="237"/>
    <col min="4088" max="4088" width="12.28515625" style="237" bestFit="1" customWidth="1"/>
    <col min="4089" max="4327" width="9.140625" style="237"/>
    <col min="4328" max="4328" width="6.42578125" style="237" customWidth="1"/>
    <col min="4329" max="4329" width="7.140625" style="237" customWidth="1"/>
    <col min="4330" max="4330" width="8.85546875" style="237" customWidth="1"/>
    <col min="4331" max="4331" width="6.28515625" style="237" customWidth="1"/>
    <col min="4332" max="4332" width="7" style="237" customWidth="1"/>
    <col min="4333" max="4333" width="12.140625" style="237" customWidth="1"/>
    <col min="4334" max="4334" width="7.140625" style="237" customWidth="1"/>
    <col min="4335" max="4335" width="6.7109375" style="237" customWidth="1"/>
    <col min="4336" max="4336" width="7.7109375" style="237" customWidth="1"/>
    <col min="4337" max="4337" width="11" style="237" customWidth="1"/>
    <col min="4338" max="4338" width="7.5703125" style="237" customWidth="1"/>
    <col min="4339" max="4339" width="8.42578125" style="237" customWidth="1"/>
    <col min="4340" max="4340" width="5.7109375" style="237" customWidth="1"/>
    <col min="4341" max="4341" width="5.85546875" style="237" customWidth="1"/>
    <col min="4342" max="4343" width="9.140625" style="237"/>
    <col min="4344" max="4344" width="12.28515625" style="237" bestFit="1" customWidth="1"/>
    <col min="4345" max="4583" width="9.140625" style="237"/>
    <col min="4584" max="4584" width="6.42578125" style="237" customWidth="1"/>
    <col min="4585" max="4585" width="7.140625" style="237" customWidth="1"/>
    <col min="4586" max="4586" width="8.85546875" style="237" customWidth="1"/>
    <col min="4587" max="4587" width="6.28515625" style="237" customWidth="1"/>
    <col min="4588" max="4588" width="7" style="237" customWidth="1"/>
    <col min="4589" max="4589" width="12.140625" style="237" customWidth="1"/>
    <col min="4590" max="4590" width="7.140625" style="237" customWidth="1"/>
    <col min="4591" max="4591" width="6.7109375" style="237" customWidth="1"/>
    <col min="4592" max="4592" width="7.7109375" style="237" customWidth="1"/>
    <col min="4593" max="4593" width="11" style="237" customWidth="1"/>
    <col min="4594" max="4594" width="7.5703125" style="237" customWidth="1"/>
    <col min="4595" max="4595" width="8.42578125" style="237" customWidth="1"/>
    <col min="4596" max="4596" width="5.7109375" style="237" customWidth="1"/>
    <col min="4597" max="4597" width="5.85546875" style="237" customWidth="1"/>
    <col min="4598" max="4599" width="9.140625" style="237"/>
    <col min="4600" max="4600" width="12.28515625" style="237" bestFit="1" customWidth="1"/>
    <col min="4601" max="4839" width="9.140625" style="237"/>
    <col min="4840" max="4840" width="6.42578125" style="237" customWidth="1"/>
    <col min="4841" max="4841" width="7.140625" style="237" customWidth="1"/>
    <col min="4842" max="4842" width="8.85546875" style="237" customWidth="1"/>
    <col min="4843" max="4843" width="6.28515625" style="237" customWidth="1"/>
    <col min="4844" max="4844" width="7" style="237" customWidth="1"/>
    <col min="4845" max="4845" width="12.140625" style="237" customWidth="1"/>
    <col min="4846" max="4846" width="7.140625" style="237" customWidth="1"/>
    <col min="4847" max="4847" width="6.7109375" style="237" customWidth="1"/>
    <col min="4848" max="4848" width="7.7109375" style="237" customWidth="1"/>
    <col min="4849" max="4849" width="11" style="237" customWidth="1"/>
    <col min="4850" max="4850" width="7.5703125" style="237" customWidth="1"/>
    <col min="4851" max="4851" width="8.42578125" style="237" customWidth="1"/>
    <col min="4852" max="4852" width="5.7109375" style="237" customWidth="1"/>
    <col min="4853" max="4853" width="5.85546875" style="237" customWidth="1"/>
    <col min="4854" max="4855" width="9.140625" style="237"/>
    <col min="4856" max="4856" width="12.28515625" style="237" bestFit="1" customWidth="1"/>
    <col min="4857" max="5095" width="9.140625" style="237"/>
    <col min="5096" max="5096" width="6.42578125" style="237" customWidth="1"/>
    <col min="5097" max="5097" width="7.140625" style="237" customWidth="1"/>
    <col min="5098" max="5098" width="8.85546875" style="237" customWidth="1"/>
    <col min="5099" max="5099" width="6.28515625" style="237" customWidth="1"/>
    <col min="5100" max="5100" width="7" style="237" customWidth="1"/>
    <col min="5101" max="5101" width="12.140625" style="237" customWidth="1"/>
    <col min="5102" max="5102" width="7.140625" style="237" customWidth="1"/>
    <col min="5103" max="5103" width="6.7109375" style="237" customWidth="1"/>
    <col min="5104" max="5104" width="7.7109375" style="237" customWidth="1"/>
    <col min="5105" max="5105" width="11" style="237" customWidth="1"/>
    <col min="5106" max="5106" width="7.5703125" style="237" customWidth="1"/>
    <col min="5107" max="5107" width="8.42578125" style="237" customWidth="1"/>
    <col min="5108" max="5108" width="5.7109375" style="237" customWidth="1"/>
    <col min="5109" max="5109" width="5.85546875" style="237" customWidth="1"/>
    <col min="5110" max="5111" width="9.140625" style="237"/>
    <col min="5112" max="5112" width="12.28515625" style="237" bestFit="1" customWidth="1"/>
    <col min="5113" max="5351" width="9.140625" style="237"/>
    <col min="5352" max="5352" width="6.42578125" style="237" customWidth="1"/>
    <col min="5353" max="5353" width="7.140625" style="237" customWidth="1"/>
    <col min="5354" max="5354" width="8.85546875" style="237" customWidth="1"/>
    <col min="5355" max="5355" width="6.28515625" style="237" customWidth="1"/>
    <col min="5356" max="5356" width="7" style="237" customWidth="1"/>
    <col min="5357" max="5357" width="12.140625" style="237" customWidth="1"/>
    <col min="5358" max="5358" width="7.140625" style="237" customWidth="1"/>
    <col min="5359" max="5359" width="6.7109375" style="237" customWidth="1"/>
    <col min="5360" max="5360" width="7.7109375" style="237" customWidth="1"/>
    <col min="5361" max="5361" width="11" style="237" customWidth="1"/>
    <col min="5362" max="5362" width="7.5703125" style="237" customWidth="1"/>
    <col min="5363" max="5363" width="8.42578125" style="237" customWidth="1"/>
    <col min="5364" max="5364" width="5.7109375" style="237" customWidth="1"/>
    <col min="5365" max="5365" width="5.85546875" style="237" customWidth="1"/>
    <col min="5366" max="5367" width="9.140625" style="237"/>
    <col min="5368" max="5368" width="12.28515625" style="237" bestFit="1" customWidth="1"/>
    <col min="5369" max="5607" width="9.140625" style="237"/>
    <col min="5608" max="5608" width="6.42578125" style="237" customWidth="1"/>
    <col min="5609" max="5609" width="7.140625" style="237" customWidth="1"/>
    <col min="5610" max="5610" width="8.85546875" style="237" customWidth="1"/>
    <col min="5611" max="5611" width="6.28515625" style="237" customWidth="1"/>
    <col min="5612" max="5612" width="7" style="237" customWidth="1"/>
    <col min="5613" max="5613" width="12.140625" style="237" customWidth="1"/>
    <col min="5614" max="5614" width="7.140625" style="237" customWidth="1"/>
    <col min="5615" max="5615" width="6.7109375" style="237" customWidth="1"/>
    <col min="5616" max="5616" width="7.7109375" style="237" customWidth="1"/>
    <col min="5617" max="5617" width="11" style="237" customWidth="1"/>
    <col min="5618" max="5618" width="7.5703125" style="237" customWidth="1"/>
    <col min="5619" max="5619" width="8.42578125" style="237" customWidth="1"/>
    <col min="5620" max="5620" width="5.7109375" style="237" customWidth="1"/>
    <col min="5621" max="5621" width="5.85546875" style="237" customWidth="1"/>
    <col min="5622" max="5623" width="9.140625" style="237"/>
    <col min="5624" max="5624" width="12.28515625" style="237" bestFit="1" customWidth="1"/>
    <col min="5625" max="5863" width="9.140625" style="237"/>
    <col min="5864" max="5864" width="6.42578125" style="237" customWidth="1"/>
    <col min="5865" max="5865" width="7.140625" style="237" customWidth="1"/>
    <col min="5866" max="5866" width="8.85546875" style="237" customWidth="1"/>
    <col min="5867" max="5867" width="6.28515625" style="237" customWidth="1"/>
    <col min="5868" max="5868" width="7" style="237" customWidth="1"/>
    <col min="5869" max="5869" width="12.140625" style="237" customWidth="1"/>
    <col min="5870" max="5870" width="7.140625" style="237" customWidth="1"/>
    <col min="5871" max="5871" width="6.7109375" style="237" customWidth="1"/>
    <col min="5872" max="5872" width="7.7109375" style="237" customWidth="1"/>
    <col min="5873" max="5873" width="11" style="237" customWidth="1"/>
    <col min="5874" max="5874" width="7.5703125" style="237" customWidth="1"/>
    <col min="5875" max="5875" width="8.42578125" style="237" customWidth="1"/>
    <col min="5876" max="5876" width="5.7109375" style="237" customWidth="1"/>
    <col min="5877" max="5877" width="5.85546875" style="237" customWidth="1"/>
    <col min="5878" max="5879" width="9.140625" style="237"/>
    <col min="5880" max="5880" width="12.28515625" style="237" bestFit="1" customWidth="1"/>
    <col min="5881" max="6119" width="9.140625" style="237"/>
    <col min="6120" max="6120" width="6.42578125" style="237" customWidth="1"/>
    <col min="6121" max="6121" width="7.140625" style="237" customWidth="1"/>
    <col min="6122" max="6122" width="8.85546875" style="237" customWidth="1"/>
    <col min="6123" max="6123" width="6.28515625" style="237" customWidth="1"/>
    <col min="6124" max="6124" width="7" style="237" customWidth="1"/>
    <col min="6125" max="6125" width="12.140625" style="237" customWidth="1"/>
    <col min="6126" max="6126" width="7.140625" style="237" customWidth="1"/>
    <col min="6127" max="6127" width="6.7109375" style="237" customWidth="1"/>
    <col min="6128" max="6128" width="7.7109375" style="237" customWidth="1"/>
    <col min="6129" max="6129" width="11" style="237" customWidth="1"/>
    <col min="6130" max="6130" width="7.5703125" style="237" customWidth="1"/>
    <col min="6131" max="6131" width="8.42578125" style="237" customWidth="1"/>
    <col min="6132" max="6132" width="5.7109375" style="237" customWidth="1"/>
    <col min="6133" max="6133" width="5.85546875" style="237" customWidth="1"/>
    <col min="6134" max="6135" width="9.140625" style="237"/>
    <col min="6136" max="6136" width="12.28515625" style="237" bestFit="1" customWidth="1"/>
    <col min="6137" max="6375" width="9.140625" style="237"/>
    <col min="6376" max="6376" width="6.42578125" style="237" customWidth="1"/>
    <col min="6377" max="6377" width="7.140625" style="237" customWidth="1"/>
    <col min="6378" max="6378" width="8.85546875" style="237" customWidth="1"/>
    <col min="6379" max="6379" width="6.28515625" style="237" customWidth="1"/>
    <col min="6380" max="6380" width="7" style="237" customWidth="1"/>
    <col min="6381" max="6381" width="12.140625" style="237" customWidth="1"/>
    <col min="6382" max="6382" width="7.140625" style="237" customWidth="1"/>
    <col min="6383" max="6383" width="6.7109375" style="237" customWidth="1"/>
    <col min="6384" max="6384" width="7.7109375" style="237" customWidth="1"/>
    <col min="6385" max="6385" width="11" style="237" customWidth="1"/>
    <col min="6386" max="6386" width="7.5703125" style="237" customWidth="1"/>
    <col min="6387" max="6387" width="8.42578125" style="237" customWidth="1"/>
    <col min="6388" max="6388" width="5.7109375" style="237" customWidth="1"/>
    <col min="6389" max="6389" width="5.85546875" style="237" customWidth="1"/>
    <col min="6390" max="6391" width="9.140625" style="237"/>
    <col min="6392" max="6392" width="12.28515625" style="237" bestFit="1" customWidth="1"/>
    <col min="6393" max="6631" width="9.140625" style="237"/>
    <col min="6632" max="6632" width="6.42578125" style="237" customWidth="1"/>
    <col min="6633" max="6633" width="7.140625" style="237" customWidth="1"/>
    <col min="6634" max="6634" width="8.85546875" style="237" customWidth="1"/>
    <col min="6635" max="6635" width="6.28515625" style="237" customWidth="1"/>
    <col min="6636" max="6636" width="7" style="237" customWidth="1"/>
    <col min="6637" max="6637" width="12.140625" style="237" customWidth="1"/>
    <col min="6638" max="6638" width="7.140625" style="237" customWidth="1"/>
    <col min="6639" max="6639" width="6.7109375" style="237" customWidth="1"/>
    <col min="6640" max="6640" width="7.7109375" style="237" customWidth="1"/>
    <col min="6641" max="6641" width="11" style="237" customWidth="1"/>
    <col min="6642" max="6642" width="7.5703125" style="237" customWidth="1"/>
    <col min="6643" max="6643" width="8.42578125" style="237" customWidth="1"/>
    <col min="6644" max="6644" width="5.7109375" style="237" customWidth="1"/>
    <col min="6645" max="6645" width="5.85546875" style="237" customWidth="1"/>
    <col min="6646" max="6647" width="9.140625" style="237"/>
    <col min="6648" max="6648" width="12.28515625" style="237" bestFit="1" customWidth="1"/>
    <col min="6649" max="6887" width="9.140625" style="237"/>
    <col min="6888" max="6888" width="6.42578125" style="237" customWidth="1"/>
    <col min="6889" max="6889" width="7.140625" style="237" customWidth="1"/>
    <col min="6890" max="6890" width="8.85546875" style="237" customWidth="1"/>
    <col min="6891" max="6891" width="6.28515625" style="237" customWidth="1"/>
    <col min="6892" max="6892" width="7" style="237" customWidth="1"/>
    <col min="6893" max="6893" width="12.140625" style="237" customWidth="1"/>
    <col min="6894" max="6894" width="7.140625" style="237" customWidth="1"/>
    <col min="6895" max="6895" width="6.7109375" style="237" customWidth="1"/>
    <col min="6896" max="6896" width="7.7109375" style="237" customWidth="1"/>
    <col min="6897" max="6897" width="11" style="237" customWidth="1"/>
    <col min="6898" max="6898" width="7.5703125" style="237" customWidth="1"/>
    <col min="6899" max="6899" width="8.42578125" style="237" customWidth="1"/>
    <col min="6900" max="6900" width="5.7109375" style="237" customWidth="1"/>
    <col min="6901" max="6901" width="5.85546875" style="237" customWidth="1"/>
    <col min="6902" max="6903" width="9.140625" style="237"/>
    <col min="6904" max="6904" width="12.28515625" style="237" bestFit="1" customWidth="1"/>
    <col min="6905" max="7143" width="9.140625" style="237"/>
    <col min="7144" max="7144" width="6.42578125" style="237" customWidth="1"/>
    <col min="7145" max="7145" width="7.140625" style="237" customWidth="1"/>
    <col min="7146" max="7146" width="8.85546875" style="237" customWidth="1"/>
    <col min="7147" max="7147" width="6.28515625" style="237" customWidth="1"/>
    <col min="7148" max="7148" width="7" style="237" customWidth="1"/>
    <col min="7149" max="7149" width="12.140625" style="237" customWidth="1"/>
    <col min="7150" max="7150" width="7.140625" style="237" customWidth="1"/>
    <col min="7151" max="7151" width="6.7109375" style="237" customWidth="1"/>
    <col min="7152" max="7152" width="7.7109375" style="237" customWidth="1"/>
    <col min="7153" max="7153" width="11" style="237" customWidth="1"/>
    <col min="7154" max="7154" width="7.5703125" style="237" customWidth="1"/>
    <col min="7155" max="7155" width="8.42578125" style="237" customWidth="1"/>
    <col min="7156" max="7156" width="5.7109375" style="237" customWidth="1"/>
    <col min="7157" max="7157" width="5.85546875" style="237" customWidth="1"/>
    <col min="7158" max="7159" width="9.140625" style="237"/>
    <col min="7160" max="7160" width="12.28515625" style="237" bestFit="1" customWidth="1"/>
    <col min="7161" max="7399" width="9.140625" style="237"/>
    <col min="7400" max="7400" width="6.42578125" style="237" customWidth="1"/>
    <col min="7401" max="7401" width="7.140625" style="237" customWidth="1"/>
    <col min="7402" max="7402" width="8.85546875" style="237" customWidth="1"/>
    <col min="7403" max="7403" width="6.28515625" style="237" customWidth="1"/>
    <col min="7404" max="7404" width="7" style="237" customWidth="1"/>
    <col min="7405" max="7405" width="12.140625" style="237" customWidth="1"/>
    <col min="7406" max="7406" width="7.140625" style="237" customWidth="1"/>
    <col min="7407" max="7407" width="6.7109375" style="237" customWidth="1"/>
    <col min="7408" max="7408" width="7.7109375" style="237" customWidth="1"/>
    <col min="7409" max="7409" width="11" style="237" customWidth="1"/>
    <col min="7410" max="7410" width="7.5703125" style="237" customWidth="1"/>
    <col min="7411" max="7411" width="8.42578125" style="237" customWidth="1"/>
    <col min="7412" max="7412" width="5.7109375" style="237" customWidth="1"/>
    <col min="7413" max="7413" width="5.85546875" style="237" customWidth="1"/>
    <col min="7414" max="7415" width="9.140625" style="237"/>
    <col min="7416" max="7416" width="12.28515625" style="237" bestFit="1" customWidth="1"/>
    <col min="7417" max="7655" width="9.140625" style="237"/>
    <col min="7656" max="7656" width="6.42578125" style="237" customWidth="1"/>
    <col min="7657" max="7657" width="7.140625" style="237" customWidth="1"/>
    <col min="7658" max="7658" width="8.85546875" style="237" customWidth="1"/>
    <col min="7659" max="7659" width="6.28515625" style="237" customWidth="1"/>
    <col min="7660" max="7660" width="7" style="237" customWidth="1"/>
    <col min="7661" max="7661" width="12.140625" style="237" customWidth="1"/>
    <col min="7662" max="7662" width="7.140625" style="237" customWidth="1"/>
    <col min="7663" max="7663" width="6.7109375" style="237" customWidth="1"/>
    <col min="7664" max="7664" width="7.7109375" style="237" customWidth="1"/>
    <col min="7665" max="7665" width="11" style="237" customWidth="1"/>
    <col min="7666" max="7666" width="7.5703125" style="237" customWidth="1"/>
    <col min="7667" max="7667" width="8.42578125" style="237" customWidth="1"/>
    <col min="7668" max="7668" width="5.7109375" style="237" customWidth="1"/>
    <col min="7669" max="7669" width="5.85546875" style="237" customWidth="1"/>
    <col min="7670" max="7671" width="9.140625" style="237"/>
    <col min="7672" max="7672" width="12.28515625" style="237" bestFit="1" customWidth="1"/>
    <col min="7673" max="7911" width="9.140625" style="237"/>
    <col min="7912" max="7912" width="6.42578125" style="237" customWidth="1"/>
    <col min="7913" max="7913" width="7.140625" style="237" customWidth="1"/>
    <col min="7914" max="7914" width="8.85546875" style="237" customWidth="1"/>
    <col min="7915" max="7915" width="6.28515625" style="237" customWidth="1"/>
    <col min="7916" max="7916" width="7" style="237" customWidth="1"/>
    <col min="7917" max="7917" width="12.140625" style="237" customWidth="1"/>
    <col min="7918" max="7918" width="7.140625" style="237" customWidth="1"/>
    <col min="7919" max="7919" width="6.7109375" style="237" customWidth="1"/>
    <col min="7920" max="7920" width="7.7109375" style="237" customWidth="1"/>
    <col min="7921" max="7921" width="11" style="237" customWidth="1"/>
    <col min="7922" max="7922" width="7.5703125" style="237" customWidth="1"/>
    <col min="7923" max="7923" width="8.42578125" style="237" customWidth="1"/>
    <col min="7924" max="7924" width="5.7109375" style="237" customWidth="1"/>
    <col min="7925" max="7925" width="5.85546875" style="237" customWidth="1"/>
    <col min="7926" max="7927" width="9.140625" style="237"/>
    <col min="7928" max="7928" width="12.28515625" style="237" bestFit="1" customWidth="1"/>
    <col min="7929" max="8167" width="9.140625" style="237"/>
    <col min="8168" max="8168" width="6.42578125" style="237" customWidth="1"/>
    <col min="8169" max="8169" width="7.140625" style="237" customWidth="1"/>
    <col min="8170" max="8170" width="8.85546875" style="237" customWidth="1"/>
    <col min="8171" max="8171" width="6.28515625" style="237" customWidth="1"/>
    <col min="8172" max="8172" width="7" style="237" customWidth="1"/>
    <col min="8173" max="8173" width="12.140625" style="237" customWidth="1"/>
    <col min="8174" max="8174" width="7.140625" style="237" customWidth="1"/>
    <col min="8175" max="8175" width="6.7109375" style="237" customWidth="1"/>
    <col min="8176" max="8176" width="7.7109375" style="237" customWidth="1"/>
    <col min="8177" max="8177" width="11" style="237" customWidth="1"/>
    <col min="8178" max="8178" width="7.5703125" style="237" customWidth="1"/>
    <col min="8179" max="8179" width="8.42578125" style="237" customWidth="1"/>
    <col min="8180" max="8180" width="5.7109375" style="237" customWidth="1"/>
    <col min="8181" max="8181" width="5.85546875" style="237" customWidth="1"/>
    <col min="8182" max="8183" width="9.140625" style="237"/>
    <col min="8184" max="8184" width="12.28515625" style="237" bestFit="1" customWidth="1"/>
    <col min="8185" max="8423" width="9.140625" style="237"/>
    <col min="8424" max="8424" width="6.42578125" style="237" customWidth="1"/>
    <col min="8425" max="8425" width="7.140625" style="237" customWidth="1"/>
    <col min="8426" max="8426" width="8.85546875" style="237" customWidth="1"/>
    <col min="8427" max="8427" width="6.28515625" style="237" customWidth="1"/>
    <col min="8428" max="8428" width="7" style="237" customWidth="1"/>
    <col min="8429" max="8429" width="12.140625" style="237" customWidth="1"/>
    <col min="8430" max="8430" width="7.140625" style="237" customWidth="1"/>
    <col min="8431" max="8431" width="6.7109375" style="237" customWidth="1"/>
    <col min="8432" max="8432" width="7.7109375" style="237" customWidth="1"/>
    <col min="8433" max="8433" width="11" style="237" customWidth="1"/>
    <col min="8434" max="8434" width="7.5703125" style="237" customWidth="1"/>
    <col min="8435" max="8435" width="8.42578125" style="237" customWidth="1"/>
    <col min="8436" max="8436" width="5.7109375" style="237" customWidth="1"/>
    <col min="8437" max="8437" width="5.85546875" style="237" customWidth="1"/>
    <col min="8438" max="8439" width="9.140625" style="237"/>
    <col min="8440" max="8440" width="12.28515625" style="237" bestFit="1" customWidth="1"/>
    <col min="8441" max="8679" width="9.140625" style="237"/>
    <col min="8680" max="8680" width="6.42578125" style="237" customWidth="1"/>
    <col min="8681" max="8681" width="7.140625" style="237" customWidth="1"/>
    <col min="8682" max="8682" width="8.85546875" style="237" customWidth="1"/>
    <col min="8683" max="8683" width="6.28515625" style="237" customWidth="1"/>
    <col min="8684" max="8684" width="7" style="237" customWidth="1"/>
    <col min="8685" max="8685" width="12.140625" style="237" customWidth="1"/>
    <col min="8686" max="8686" width="7.140625" style="237" customWidth="1"/>
    <col min="8687" max="8687" width="6.7109375" style="237" customWidth="1"/>
    <col min="8688" max="8688" width="7.7109375" style="237" customWidth="1"/>
    <col min="8689" max="8689" width="11" style="237" customWidth="1"/>
    <col min="8690" max="8690" width="7.5703125" style="237" customWidth="1"/>
    <col min="8691" max="8691" width="8.42578125" style="237" customWidth="1"/>
    <col min="8692" max="8692" width="5.7109375" style="237" customWidth="1"/>
    <col min="8693" max="8693" width="5.85546875" style="237" customWidth="1"/>
    <col min="8694" max="8695" width="9.140625" style="237"/>
    <col min="8696" max="8696" width="12.28515625" style="237" bestFit="1" customWidth="1"/>
    <col min="8697" max="8935" width="9.140625" style="237"/>
    <col min="8936" max="8936" width="6.42578125" style="237" customWidth="1"/>
    <col min="8937" max="8937" width="7.140625" style="237" customWidth="1"/>
    <col min="8938" max="8938" width="8.85546875" style="237" customWidth="1"/>
    <col min="8939" max="8939" width="6.28515625" style="237" customWidth="1"/>
    <col min="8940" max="8940" width="7" style="237" customWidth="1"/>
    <col min="8941" max="8941" width="12.140625" style="237" customWidth="1"/>
    <col min="8942" max="8942" width="7.140625" style="237" customWidth="1"/>
    <col min="8943" max="8943" width="6.7109375" style="237" customWidth="1"/>
    <col min="8944" max="8944" width="7.7109375" style="237" customWidth="1"/>
    <col min="8945" max="8945" width="11" style="237" customWidth="1"/>
    <col min="8946" max="8946" width="7.5703125" style="237" customWidth="1"/>
    <col min="8947" max="8947" width="8.42578125" style="237" customWidth="1"/>
    <col min="8948" max="8948" width="5.7109375" style="237" customWidth="1"/>
    <col min="8949" max="8949" width="5.85546875" style="237" customWidth="1"/>
    <col min="8950" max="8951" width="9.140625" style="237"/>
    <col min="8952" max="8952" width="12.28515625" style="237" bestFit="1" customWidth="1"/>
    <col min="8953" max="9191" width="9.140625" style="237"/>
    <col min="9192" max="9192" width="6.42578125" style="237" customWidth="1"/>
    <col min="9193" max="9193" width="7.140625" style="237" customWidth="1"/>
    <col min="9194" max="9194" width="8.85546875" style="237" customWidth="1"/>
    <col min="9195" max="9195" width="6.28515625" style="237" customWidth="1"/>
    <col min="9196" max="9196" width="7" style="237" customWidth="1"/>
    <col min="9197" max="9197" width="12.140625" style="237" customWidth="1"/>
    <col min="9198" max="9198" width="7.140625" style="237" customWidth="1"/>
    <col min="9199" max="9199" width="6.7109375" style="237" customWidth="1"/>
    <col min="9200" max="9200" width="7.7109375" style="237" customWidth="1"/>
    <col min="9201" max="9201" width="11" style="237" customWidth="1"/>
    <col min="9202" max="9202" width="7.5703125" style="237" customWidth="1"/>
    <col min="9203" max="9203" width="8.42578125" style="237" customWidth="1"/>
    <col min="9204" max="9204" width="5.7109375" style="237" customWidth="1"/>
    <col min="9205" max="9205" width="5.85546875" style="237" customWidth="1"/>
    <col min="9206" max="9207" width="9.140625" style="237"/>
    <col min="9208" max="9208" width="12.28515625" style="237" bestFit="1" customWidth="1"/>
    <col min="9209" max="9447" width="9.140625" style="237"/>
    <col min="9448" max="9448" width="6.42578125" style="237" customWidth="1"/>
    <col min="9449" max="9449" width="7.140625" style="237" customWidth="1"/>
    <col min="9450" max="9450" width="8.85546875" style="237" customWidth="1"/>
    <col min="9451" max="9451" width="6.28515625" style="237" customWidth="1"/>
    <col min="9452" max="9452" width="7" style="237" customWidth="1"/>
    <col min="9453" max="9453" width="12.140625" style="237" customWidth="1"/>
    <col min="9454" max="9454" width="7.140625" style="237" customWidth="1"/>
    <col min="9455" max="9455" width="6.7109375" style="237" customWidth="1"/>
    <col min="9456" max="9456" width="7.7109375" style="237" customWidth="1"/>
    <col min="9457" max="9457" width="11" style="237" customWidth="1"/>
    <col min="9458" max="9458" width="7.5703125" style="237" customWidth="1"/>
    <col min="9459" max="9459" width="8.42578125" style="237" customWidth="1"/>
    <col min="9460" max="9460" width="5.7109375" style="237" customWidth="1"/>
    <col min="9461" max="9461" width="5.85546875" style="237" customWidth="1"/>
    <col min="9462" max="9463" width="9.140625" style="237"/>
    <col min="9464" max="9464" width="12.28515625" style="237" bestFit="1" customWidth="1"/>
    <col min="9465" max="9703" width="9.140625" style="237"/>
    <col min="9704" max="9704" width="6.42578125" style="237" customWidth="1"/>
    <col min="9705" max="9705" width="7.140625" style="237" customWidth="1"/>
    <col min="9706" max="9706" width="8.85546875" style="237" customWidth="1"/>
    <col min="9707" max="9707" width="6.28515625" style="237" customWidth="1"/>
    <col min="9708" max="9708" width="7" style="237" customWidth="1"/>
    <col min="9709" max="9709" width="12.140625" style="237" customWidth="1"/>
    <col min="9710" max="9710" width="7.140625" style="237" customWidth="1"/>
    <col min="9711" max="9711" width="6.7109375" style="237" customWidth="1"/>
    <col min="9712" max="9712" width="7.7109375" style="237" customWidth="1"/>
    <col min="9713" max="9713" width="11" style="237" customWidth="1"/>
    <col min="9714" max="9714" width="7.5703125" style="237" customWidth="1"/>
    <col min="9715" max="9715" width="8.42578125" style="237" customWidth="1"/>
    <col min="9716" max="9716" width="5.7109375" style="237" customWidth="1"/>
    <col min="9717" max="9717" width="5.85546875" style="237" customWidth="1"/>
    <col min="9718" max="9719" width="9.140625" style="237"/>
    <col min="9720" max="9720" width="12.28515625" style="237" bestFit="1" customWidth="1"/>
    <col min="9721" max="9959" width="9.140625" style="237"/>
    <col min="9960" max="9960" width="6.42578125" style="237" customWidth="1"/>
    <col min="9961" max="9961" width="7.140625" style="237" customWidth="1"/>
    <col min="9962" max="9962" width="8.85546875" style="237" customWidth="1"/>
    <col min="9963" max="9963" width="6.28515625" style="237" customWidth="1"/>
    <col min="9964" max="9964" width="7" style="237" customWidth="1"/>
    <col min="9965" max="9965" width="12.140625" style="237" customWidth="1"/>
    <col min="9966" max="9966" width="7.140625" style="237" customWidth="1"/>
    <col min="9967" max="9967" width="6.7109375" style="237" customWidth="1"/>
    <col min="9968" max="9968" width="7.7109375" style="237" customWidth="1"/>
    <col min="9969" max="9969" width="11" style="237" customWidth="1"/>
    <col min="9970" max="9970" width="7.5703125" style="237" customWidth="1"/>
    <col min="9971" max="9971" width="8.42578125" style="237" customWidth="1"/>
    <col min="9972" max="9972" width="5.7109375" style="237" customWidth="1"/>
    <col min="9973" max="9973" width="5.85546875" style="237" customWidth="1"/>
    <col min="9974" max="9975" width="9.140625" style="237"/>
    <col min="9976" max="9976" width="12.28515625" style="237" bestFit="1" customWidth="1"/>
    <col min="9977" max="10215" width="9.140625" style="237"/>
    <col min="10216" max="10216" width="6.42578125" style="237" customWidth="1"/>
    <col min="10217" max="10217" width="7.140625" style="237" customWidth="1"/>
    <col min="10218" max="10218" width="8.85546875" style="237" customWidth="1"/>
    <col min="10219" max="10219" width="6.28515625" style="237" customWidth="1"/>
    <col min="10220" max="10220" width="7" style="237" customWidth="1"/>
    <col min="10221" max="10221" width="12.140625" style="237" customWidth="1"/>
    <col min="10222" max="10222" width="7.140625" style="237" customWidth="1"/>
    <col min="10223" max="10223" width="6.7109375" style="237" customWidth="1"/>
    <col min="10224" max="10224" width="7.7109375" style="237" customWidth="1"/>
    <col min="10225" max="10225" width="11" style="237" customWidth="1"/>
    <col min="10226" max="10226" width="7.5703125" style="237" customWidth="1"/>
    <col min="10227" max="10227" width="8.42578125" style="237" customWidth="1"/>
    <col min="10228" max="10228" width="5.7109375" style="237" customWidth="1"/>
    <col min="10229" max="10229" width="5.85546875" style="237" customWidth="1"/>
    <col min="10230" max="10231" width="9.140625" style="237"/>
    <col min="10232" max="10232" width="12.28515625" style="237" bestFit="1" customWidth="1"/>
    <col min="10233" max="10471" width="9.140625" style="237"/>
    <col min="10472" max="10472" width="6.42578125" style="237" customWidth="1"/>
    <col min="10473" max="10473" width="7.140625" style="237" customWidth="1"/>
    <col min="10474" max="10474" width="8.85546875" style="237" customWidth="1"/>
    <col min="10475" max="10475" width="6.28515625" style="237" customWidth="1"/>
    <col min="10476" max="10476" width="7" style="237" customWidth="1"/>
    <col min="10477" max="10477" width="12.140625" style="237" customWidth="1"/>
    <col min="10478" max="10478" width="7.140625" style="237" customWidth="1"/>
    <col min="10479" max="10479" width="6.7109375" style="237" customWidth="1"/>
    <col min="10480" max="10480" width="7.7109375" style="237" customWidth="1"/>
    <col min="10481" max="10481" width="11" style="237" customWidth="1"/>
    <col min="10482" max="10482" width="7.5703125" style="237" customWidth="1"/>
    <col min="10483" max="10483" width="8.42578125" style="237" customWidth="1"/>
    <col min="10484" max="10484" width="5.7109375" style="237" customWidth="1"/>
    <col min="10485" max="10485" width="5.85546875" style="237" customWidth="1"/>
    <col min="10486" max="10487" width="9.140625" style="237"/>
    <col min="10488" max="10488" width="12.28515625" style="237" bestFit="1" customWidth="1"/>
    <col min="10489" max="10727" width="9.140625" style="237"/>
    <col min="10728" max="10728" width="6.42578125" style="237" customWidth="1"/>
    <col min="10729" max="10729" width="7.140625" style="237" customWidth="1"/>
    <col min="10730" max="10730" width="8.85546875" style="237" customWidth="1"/>
    <col min="10731" max="10731" width="6.28515625" style="237" customWidth="1"/>
    <col min="10732" max="10732" width="7" style="237" customWidth="1"/>
    <col min="10733" max="10733" width="12.140625" style="237" customWidth="1"/>
    <col min="10734" max="10734" width="7.140625" style="237" customWidth="1"/>
    <col min="10735" max="10735" width="6.7109375" style="237" customWidth="1"/>
    <col min="10736" max="10736" width="7.7109375" style="237" customWidth="1"/>
    <col min="10737" max="10737" width="11" style="237" customWidth="1"/>
    <col min="10738" max="10738" width="7.5703125" style="237" customWidth="1"/>
    <col min="10739" max="10739" width="8.42578125" style="237" customWidth="1"/>
    <col min="10740" max="10740" width="5.7109375" style="237" customWidth="1"/>
    <col min="10741" max="10741" width="5.85546875" style="237" customWidth="1"/>
    <col min="10742" max="10743" width="9.140625" style="237"/>
    <col min="10744" max="10744" width="12.28515625" style="237" bestFit="1" customWidth="1"/>
    <col min="10745" max="10983" width="9.140625" style="237"/>
    <col min="10984" max="10984" width="6.42578125" style="237" customWidth="1"/>
    <col min="10985" max="10985" width="7.140625" style="237" customWidth="1"/>
    <col min="10986" max="10986" width="8.85546875" style="237" customWidth="1"/>
    <col min="10987" max="10987" width="6.28515625" style="237" customWidth="1"/>
    <col min="10988" max="10988" width="7" style="237" customWidth="1"/>
    <col min="10989" max="10989" width="12.140625" style="237" customWidth="1"/>
    <col min="10990" max="10990" width="7.140625" style="237" customWidth="1"/>
    <col min="10991" max="10991" width="6.7109375" style="237" customWidth="1"/>
    <col min="10992" max="10992" width="7.7109375" style="237" customWidth="1"/>
    <col min="10993" max="10993" width="11" style="237" customWidth="1"/>
    <col min="10994" max="10994" width="7.5703125" style="237" customWidth="1"/>
    <col min="10995" max="10995" width="8.42578125" style="237" customWidth="1"/>
    <col min="10996" max="10996" width="5.7109375" style="237" customWidth="1"/>
    <col min="10997" max="10997" width="5.85546875" style="237" customWidth="1"/>
    <col min="10998" max="10999" width="9.140625" style="237"/>
    <col min="11000" max="11000" width="12.28515625" style="237" bestFit="1" customWidth="1"/>
    <col min="11001" max="11239" width="9.140625" style="237"/>
    <col min="11240" max="11240" width="6.42578125" style="237" customWidth="1"/>
    <col min="11241" max="11241" width="7.140625" style="237" customWidth="1"/>
    <col min="11242" max="11242" width="8.85546875" style="237" customWidth="1"/>
    <col min="11243" max="11243" width="6.28515625" style="237" customWidth="1"/>
    <col min="11244" max="11244" width="7" style="237" customWidth="1"/>
    <col min="11245" max="11245" width="12.140625" style="237" customWidth="1"/>
    <col min="11246" max="11246" width="7.140625" style="237" customWidth="1"/>
    <col min="11247" max="11247" width="6.7109375" style="237" customWidth="1"/>
    <col min="11248" max="11248" width="7.7109375" style="237" customWidth="1"/>
    <col min="11249" max="11249" width="11" style="237" customWidth="1"/>
    <col min="11250" max="11250" width="7.5703125" style="237" customWidth="1"/>
    <col min="11251" max="11251" width="8.42578125" style="237" customWidth="1"/>
    <col min="11252" max="11252" width="5.7109375" style="237" customWidth="1"/>
    <col min="11253" max="11253" width="5.85546875" style="237" customWidth="1"/>
    <col min="11254" max="11255" width="9.140625" style="237"/>
    <col min="11256" max="11256" width="12.28515625" style="237" bestFit="1" customWidth="1"/>
    <col min="11257" max="11495" width="9.140625" style="237"/>
    <col min="11496" max="11496" width="6.42578125" style="237" customWidth="1"/>
    <col min="11497" max="11497" width="7.140625" style="237" customWidth="1"/>
    <col min="11498" max="11498" width="8.85546875" style="237" customWidth="1"/>
    <col min="11499" max="11499" width="6.28515625" style="237" customWidth="1"/>
    <col min="11500" max="11500" width="7" style="237" customWidth="1"/>
    <col min="11501" max="11501" width="12.140625" style="237" customWidth="1"/>
    <col min="11502" max="11502" width="7.140625" style="237" customWidth="1"/>
    <col min="11503" max="11503" width="6.7109375" style="237" customWidth="1"/>
    <col min="11504" max="11504" width="7.7109375" style="237" customWidth="1"/>
    <col min="11505" max="11505" width="11" style="237" customWidth="1"/>
    <col min="11506" max="11506" width="7.5703125" style="237" customWidth="1"/>
    <col min="11507" max="11507" width="8.42578125" style="237" customWidth="1"/>
    <col min="11508" max="11508" width="5.7109375" style="237" customWidth="1"/>
    <col min="11509" max="11509" width="5.85546875" style="237" customWidth="1"/>
    <col min="11510" max="11511" width="9.140625" style="237"/>
    <col min="11512" max="11512" width="12.28515625" style="237" bestFit="1" customWidth="1"/>
    <col min="11513" max="11751" width="9.140625" style="237"/>
    <col min="11752" max="11752" width="6.42578125" style="237" customWidth="1"/>
    <col min="11753" max="11753" width="7.140625" style="237" customWidth="1"/>
    <col min="11754" max="11754" width="8.85546875" style="237" customWidth="1"/>
    <col min="11755" max="11755" width="6.28515625" style="237" customWidth="1"/>
    <col min="11756" max="11756" width="7" style="237" customWidth="1"/>
    <col min="11757" max="11757" width="12.140625" style="237" customWidth="1"/>
    <col min="11758" max="11758" width="7.140625" style="237" customWidth="1"/>
    <col min="11759" max="11759" width="6.7109375" style="237" customWidth="1"/>
    <col min="11760" max="11760" width="7.7109375" style="237" customWidth="1"/>
    <col min="11761" max="11761" width="11" style="237" customWidth="1"/>
    <col min="11762" max="11762" width="7.5703125" style="237" customWidth="1"/>
    <col min="11763" max="11763" width="8.42578125" style="237" customWidth="1"/>
    <col min="11764" max="11764" width="5.7109375" style="237" customWidth="1"/>
    <col min="11765" max="11765" width="5.85546875" style="237" customWidth="1"/>
    <col min="11766" max="11767" width="9.140625" style="237"/>
    <col min="11768" max="11768" width="12.28515625" style="237" bestFit="1" customWidth="1"/>
    <col min="11769" max="12007" width="9.140625" style="237"/>
    <col min="12008" max="12008" width="6.42578125" style="237" customWidth="1"/>
    <col min="12009" max="12009" width="7.140625" style="237" customWidth="1"/>
    <col min="12010" max="12010" width="8.85546875" style="237" customWidth="1"/>
    <col min="12011" max="12011" width="6.28515625" style="237" customWidth="1"/>
    <col min="12012" max="12012" width="7" style="237" customWidth="1"/>
    <col min="12013" max="12013" width="12.140625" style="237" customWidth="1"/>
    <col min="12014" max="12014" width="7.140625" style="237" customWidth="1"/>
    <col min="12015" max="12015" width="6.7109375" style="237" customWidth="1"/>
    <col min="12016" max="12016" width="7.7109375" style="237" customWidth="1"/>
    <col min="12017" max="12017" width="11" style="237" customWidth="1"/>
    <col min="12018" max="12018" width="7.5703125" style="237" customWidth="1"/>
    <col min="12019" max="12019" width="8.42578125" style="237" customWidth="1"/>
    <col min="12020" max="12020" width="5.7109375" style="237" customWidth="1"/>
    <col min="12021" max="12021" width="5.85546875" style="237" customWidth="1"/>
    <col min="12022" max="12023" width="9.140625" style="237"/>
    <col min="12024" max="12024" width="12.28515625" style="237" bestFit="1" customWidth="1"/>
    <col min="12025" max="12263" width="9.140625" style="237"/>
    <col min="12264" max="12264" width="6.42578125" style="237" customWidth="1"/>
    <col min="12265" max="12265" width="7.140625" style="237" customWidth="1"/>
    <col min="12266" max="12266" width="8.85546875" style="237" customWidth="1"/>
    <col min="12267" max="12267" width="6.28515625" style="237" customWidth="1"/>
    <col min="12268" max="12268" width="7" style="237" customWidth="1"/>
    <col min="12269" max="12269" width="12.140625" style="237" customWidth="1"/>
    <col min="12270" max="12270" width="7.140625" style="237" customWidth="1"/>
    <col min="12271" max="12271" width="6.7109375" style="237" customWidth="1"/>
    <col min="12272" max="12272" width="7.7109375" style="237" customWidth="1"/>
    <col min="12273" max="12273" width="11" style="237" customWidth="1"/>
    <col min="12274" max="12274" width="7.5703125" style="237" customWidth="1"/>
    <col min="12275" max="12275" width="8.42578125" style="237" customWidth="1"/>
    <col min="12276" max="12276" width="5.7109375" style="237" customWidth="1"/>
    <col min="12277" max="12277" width="5.85546875" style="237" customWidth="1"/>
    <col min="12278" max="12279" width="9.140625" style="237"/>
    <col min="12280" max="12280" width="12.28515625" style="237" bestFit="1" customWidth="1"/>
    <col min="12281" max="12519" width="9.140625" style="237"/>
    <col min="12520" max="12520" width="6.42578125" style="237" customWidth="1"/>
    <col min="12521" max="12521" width="7.140625" style="237" customWidth="1"/>
    <col min="12522" max="12522" width="8.85546875" style="237" customWidth="1"/>
    <col min="12523" max="12523" width="6.28515625" style="237" customWidth="1"/>
    <col min="12524" max="12524" width="7" style="237" customWidth="1"/>
    <col min="12525" max="12525" width="12.140625" style="237" customWidth="1"/>
    <col min="12526" max="12526" width="7.140625" style="237" customWidth="1"/>
    <col min="12527" max="12527" width="6.7109375" style="237" customWidth="1"/>
    <col min="12528" max="12528" width="7.7109375" style="237" customWidth="1"/>
    <col min="12529" max="12529" width="11" style="237" customWidth="1"/>
    <col min="12530" max="12530" width="7.5703125" style="237" customWidth="1"/>
    <col min="12531" max="12531" width="8.42578125" style="237" customWidth="1"/>
    <col min="12532" max="12532" width="5.7109375" style="237" customWidth="1"/>
    <col min="12533" max="12533" width="5.85546875" style="237" customWidth="1"/>
    <col min="12534" max="12535" width="9.140625" style="237"/>
    <col min="12536" max="12536" width="12.28515625" style="237" bestFit="1" customWidth="1"/>
    <col min="12537" max="12775" width="9.140625" style="237"/>
    <col min="12776" max="12776" width="6.42578125" style="237" customWidth="1"/>
    <col min="12777" max="12777" width="7.140625" style="237" customWidth="1"/>
    <col min="12778" max="12778" width="8.85546875" style="237" customWidth="1"/>
    <col min="12779" max="12779" width="6.28515625" style="237" customWidth="1"/>
    <col min="12780" max="12780" width="7" style="237" customWidth="1"/>
    <col min="12781" max="12781" width="12.140625" style="237" customWidth="1"/>
    <col min="12782" max="12782" width="7.140625" style="237" customWidth="1"/>
    <col min="12783" max="12783" width="6.7109375" style="237" customWidth="1"/>
    <col min="12784" max="12784" width="7.7109375" style="237" customWidth="1"/>
    <col min="12785" max="12785" width="11" style="237" customWidth="1"/>
    <col min="12786" max="12786" width="7.5703125" style="237" customWidth="1"/>
    <col min="12787" max="12787" width="8.42578125" style="237" customWidth="1"/>
    <col min="12788" max="12788" width="5.7109375" style="237" customWidth="1"/>
    <col min="12789" max="12789" width="5.85546875" style="237" customWidth="1"/>
    <col min="12790" max="12791" width="9.140625" style="237"/>
    <col min="12792" max="12792" width="12.28515625" style="237" bestFit="1" customWidth="1"/>
    <col min="12793" max="13031" width="9.140625" style="237"/>
    <col min="13032" max="13032" width="6.42578125" style="237" customWidth="1"/>
    <col min="13033" max="13033" width="7.140625" style="237" customWidth="1"/>
    <col min="13034" max="13034" width="8.85546875" style="237" customWidth="1"/>
    <col min="13035" max="13035" width="6.28515625" style="237" customWidth="1"/>
    <col min="13036" max="13036" width="7" style="237" customWidth="1"/>
    <col min="13037" max="13037" width="12.140625" style="237" customWidth="1"/>
    <col min="13038" max="13038" width="7.140625" style="237" customWidth="1"/>
    <col min="13039" max="13039" width="6.7109375" style="237" customWidth="1"/>
    <col min="13040" max="13040" width="7.7109375" style="237" customWidth="1"/>
    <col min="13041" max="13041" width="11" style="237" customWidth="1"/>
    <col min="13042" max="13042" width="7.5703125" style="237" customWidth="1"/>
    <col min="13043" max="13043" width="8.42578125" style="237" customWidth="1"/>
    <col min="13044" max="13044" width="5.7109375" style="237" customWidth="1"/>
    <col min="13045" max="13045" width="5.85546875" style="237" customWidth="1"/>
    <col min="13046" max="13047" width="9.140625" style="237"/>
    <col min="13048" max="13048" width="12.28515625" style="237" bestFit="1" customWidth="1"/>
    <col min="13049" max="13287" width="9.140625" style="237"/>
    <col min="13288" max="13288" width="6.42578125" style="237" customWidth="1"/>
    <col min="13289" max="13289" width="7.140625" style="237" customWidth="1"/>
    <col min="13290" max="13290" width="8.85546875" style="237" customWidth="1"/>
    <col min="13291" max="13291" width="6.28515625" style="237" customWidth="1"/>
    <col min="13292" max="13292" width="7" style="237" customWidth="1"/>
    <col min="13293" max="13293" width="12.140625" style="237" customWidth="1"/>
    <col min="13294" max="13294" width="7.140625" style="237" customWidth="1"/>
    <col min="13295" max="13295" width="6.7109375" style="237" customWidth="1"/>
    <col min="13296" max="13296" width="7.7109375" style="237" customWidth="1"/>
    <col min="13297" max="13297" width="11" style="237" customWidth="1"/>
    <col min="13298" max="13298" width="7.5703125" style="237" customWidth="1"/>
    <col min="13299" max="13299" width="8.42578125" style="237" customWidth="1"/>
    <col min="13300" max="13300" width="5.7109375" style="237" customWidth="1"/>
    <col min="13301" max="13301" width="5.85546875" style="237" customWidth="1"/>
    <col min="13302" max="13303" width="9.140625" style="237"/>
    <col min="13304" max="13304" width="12.28515625" style="237" bestFit="1" customWidth="1"/>
    <col min="13305" max="13543" width="9.140625" style="237"/>
    <col min="13544" max="13544" width="6.42578125" style="237" customWidth="1"/>
    <col min="13545" max="13545" width="7.140625" style="237" customWidth="1"/>
    <col min="13546" max="13546" width="8.85546875" style="237" customWidth="1"/>
    <col min="13547" max="13547" width="6.28515625" style="237" customWidth="1"/>
    <col min="13548" max="13548" width="7" style="237" customWidth="1"/>
    <col min="13549" max="13549" width="12.140625" style="237" customWidth="1"/>
    <col min="13550" max="13550" width="7.140625" style="237" customWidth="1"/>
    <col min="13551" max="13551" width="6.7109375" style="237" customWidth="1"/>
    <col min="13552" max="13552" width="7.7109375" style="237" customWidth="1"/>
    <col min="13553" max="13553" width="11" style="237" customWidth="1"/>
    <col min="13554" max="13554" width="7.5703125" style="237" customWidth="1"/>
    <col min="13555" max="13555" width="8.42578125" style="237" customWidth="1"/>
    <col min="13556" max="13556" width="5.7109375" style="237" customWidth="1"/>
    <col min="13557" max="13557" width="5.85546875" style="237" customWidth="1"/>
    <col min="13558" max="13559" width="9.140625" style="237"/>
    <col min="13560" max="13560" width="12.28515625" style="237" bestFit="1" customWidth="1"/>
    <col min="13561" max="13799" width="9.140625" style="237"/>
    <col min="13800" max="13800" width="6.42578125" style="237" customWidth="1"/>
    <col min="13801" max="13801" width="7.140625" style="237" customWidth="1"/>
    <col min="13802" max="13802" width="8.85546875" style="237" customWidth="1"/>
    <col min="13803" max="13803" width="6.28515625" style="237" customWidth="1"/>
    <col min="13804" max="13804" width="7" style="237" customWidth="1"/>
    <col min="13805" max="13805" width="12.140625" style="237" customWidth="1"/>
    <col min="13806" max="13806" width="7.140625" style="237" customWidth="1"/>
    <col min="13807" max="13807" width="6.7109375" style="237" customWidth="1"/>
    <col min="13808" max="13808" width="7.7109375" style="237" customWidth="1"/>
    <col min="13809" max="13809" width="11" style="237" customWidth="1"/>
    <col min="13810" max="13810" width="7.5703125" style="237" customWidth="1"/>
    <col min="13811" max="13811" width="8.42578125" style="237" customWidth="1"/>
    <col min="13812" max="13812" width="5.7109375" style="237" customWidth="1"/>
    <col min="13813" max="13813" width="5.85546875" style="237" customWidth="1"/>
    <col min="13814" max="13815" width="9.140625" style="237"/>
    <col min="13816" max="13816" width="12.28515625" style="237" bestFit="1" customWidth="1"/>
    <col min="13817" max="14055" width="9.140625" style="237"/>
    <col min="14056" max="14056" width="6.42578125" style="237" customWidth="1"/>
    <col min="14057" max="14057" width="7.140625" style="237" customWidth="1"/>
    <col min="14058" max="14058" width="8.85546875" style="237" customWidth="1"/>
    <col min="14059" max="14059" width="6.28515625" style="237" customWidth="1"/>
    <col min="14060" max="14060" width="7" style="237" customWidth="1"/>
    <col min="14061" max="14061" width="12.140625" style="237" customWidth="1"/>
    <col min="14062" max="14062" width="7.140625" style="237" customWidth="1"/>
    <col min="14063" max="14063" width="6.7109375" style="237" customWidth="1"/>
    <col min="14064" max="14064" width="7.7109375" style="237" customWidth="1"/>
    <col min="14065" max="14065" width="11" style="237" customWidth="1"/>
    <col min="14066" max="14066" width="7.5703125" style="237" customWidth="1"/>
    <col min="14067" max="14067" width="8.42578125" style="237" customWidth="1"/>
    <col min="14068" max="14068" width="5.7109375" style="237" customWidth="1"/>
    <col min="14069" max="14069" width="5.85546875" style="237" customWidth="1"/>
    <col min="14070" max="14071" width="9.140625" style="237"/>
    <col min="14072" max="14072" width="12.28515625" style="237" bestFit="1" customWidth="1"/>
    <col min="14073" max="14311" width="9.140625" style="237"/>
    <col min="14312" max="14312" width="6.42578125" style="237" customWidth="1"/>
    <col min="14313" max="14313" width="7.140625" style="237" customWidth="1"/>
    <col min="14314" max="14314" width="8.85546875" style="237" customWidth="1"/>
    <col min="14315" max="14315" width="6.28515625" style="237" customWidth="1"/>
    <col min="14316" max="14316" width="7" style="237" customWidth="1"/>
    <col min="14317" max="14317" width="12.140625" style="237" customWidth="1"/>
    <col min="14318" max="14318" width="7.140625" style="237" customWidth="1"/>
    <col min="14319" max="14319" width="6.7109375" style="237" customWidth="1"/>
    <col min="14320" max="14320" width="7.7109375" style="237" customWidth="1"/>
    <col min="14321" max="14321" width="11" style="237" customWidth="1"/>
    <col min="14322" max="14322" width="7.5703125" style="237" customWidth="1"/>
    <col min="14323" max="14323" width="8.42578125" style="237" customWidth="1"/>
    <col min="14324" max="14324" width="5.7109375" style="237" customWidth="1"/>
    <col min="14325" max="14325" width="5.85546875" style="237" customWidth="1"/>
    <col min="14326" max="14327" width="9.140625" style="237"/>
    <col min="14328" max="14328" width="12.28515625" style="237" bestFit="1" customWidth="1"/>
    <col min="14329" max="14567" width="9.140625" style="237"/>
    <col min="14568" max="14568" width="6.42578125" style="237" customWidth="1"/>
    <col min="14569" max="14569" width="7.140625" style="237" customWidth="1"/>
    <col min="14570" max="14570" width="8.85546875" style="237" customWidth="1"/>
    <col min="14571" max="14571" width="6.28515625" style="237" customWidth="1"/>
    <col min="14572" max="14572" width="7" style="237" customWidth="1"/>
    <col min="14573" max="14573" width="12.140625" style="237" customWidth="1"/>
    <col min="14574" max="14574" width="7.140625" style="237" customWidth="1"/>
    <col min="14575" max="14575" width="6.7109375" style="237" customWidth="1"/>
    <col min="14576" max="14576" width="7.7109375" style="237" customWidth="1"/>
    <col min="14577" max="14577" width="11" style="237" customWidth="1"/>
    <col min="14578" max="14578" width="7.5703125" style="237" customWidth="1"/>
    <col min="14579" max="14579" width="8.42578125" style="237" customWidth="1"/>
    <col min="14580" max="14580" width="5.7109375" style="237" customWidth="1"/>
    <col min="14581" max="14581" width="5.85546875" style="237" customWidth="1"/>
    <col min="14582" max="14583" width="9.140625" style="237"/>
    <col min="14584" max="14584" width="12.28515625" style="237" bestFit="1" customWidth="1"/>
    <col min="14585" max="14823" width="9.140625" style="237"/>
    <col min="14824" max="14824" width="6.42578125" style="237" customWidth="1"/>
    <col min="14825" max="14825" width="7.140625" style="237" customWidth="1"/>
    <col min="14826" max="14826" width="8.85546875" style="237" customWidth="1"/>
    <col min="14827" max="14827" width="6.28515625" style="237" customWidth="1"/>
    <col min="14828" max="14828" width="7" style="237" customWidth="1"/>
    <col min="14829" max="14829" width="12.140625" style="237" customWidth="1"/>
    <col min="14830" max="14830" width="7.140625" style="237" customWidth="1"/>
    <col min="14831" max="14831" width="6.7109375" style="237" customWidth="1"/>
    <col min="14832" max="14832" width="7.7109375" style="237" customWidth="1"/>
    <col min="14833" max="14833" width="11" style="237" customWidth="1"/>
    <col min="14834" max="14834" width="7.5703125" style="237" customWidth="1"/>
    <col min="14835" max="14835" width="8.42578125" style="237" customWidth="1"/>
    <col min="14836" max="14836" width="5.7109375" style="237" customWidth="1"/>
    <col min="14837" max="14837" width="5.85546875" style="237" customWidth="1"/>
    <col min="14838" max="14839" width="9.140625" style="237"/>
    <col min="14840" max="14840" width="12.28515625" style="237" bestFit="1" customWidth="1"/>
    <col min="14841" max="15079" width="9.140625" style="237"/>
    <col min="15080" max="15080" width="6.42578125" style="237" customWidth="1"/>
    <col min="15081" max="15081" width="7.140625" style="237" customWidth="1"/>
    <col min="15082" max="15082" width="8.85546875" style="237" customWidth="1"/>
    <col min="15083" max="15083" width="6.28515625" style="237" customWidth="1"/>
    <col min="15084" max="15084" width="7" style="237" customWidth="1"/>
    <col min="15085" max="15085" width="12.140625" style="237" customWidth="1"/>
    <col min="15086" max="15086" width="7.140625" style="237" customWidth="1"/>
    <col min="15087" max="15087" width="6.7109375" style="237" customWidth="1"/>
    <col min="15088" max="15088" width="7.7109375" style="237" customWidth="1"/>
    <col min="15089" max="15089" width="11" style="237" customWidth="1"/>
    <col min="15090" max="15090" width="7.5703125" style="237" customWidth="1"/>
    <col min="15091" max="15091" width="8.42578125" style="237" customWidth="1"/>
    <col min="15092" max="15092" width="5.7109375" style="237" customWidth="1"/>
    <col min="15093" max="15093" width="5.85546875" style="237" customWidth="1"/>
    <col min="15094" max="15095" width="9.140625" style="237"/>
    <col min="15096" max="15096" width="12.28515625" style="237" bestFit="1" customWidth="1"/>
    <col min="15097" max="15335" width="9.140625" style="237"/>
    <col min="15336" max="15336" width="6.42578125" style="237" customWidth="1"/>
    <col min="15337" max="15337" width="7.140625" style="237" customWidth="1"/>
    <col min="15338" max="15338" width="8.85546875" style="237" customWidth="1"/>
    <col min="15339" max="15339" width="6.28515625" style="237" customWidth="1"/>
    <col min="15340" max="15340" width="7" style="237" customWidth="1"/>
    <col min="15341" max="15341" width="12.140625" style="237" customWidth="1"/>
    <col min="15342" max="15342" width="7.140625" style="237" customWidth="1"/>
    <col min="15343" max="15343" width="6.7109375" style="237" customWidth="1"/>
    <col min="15344" max="15344" width="7.7109375" style="237" customWidth="1"/>
    <col min="15345" max="15345" width="11" style="237" customWidth="1"/>
    <col min="15346" max="15346" width="7.5703125" style="237" customWidth="1"/>
    <col min="15347" max="15347" width="8.42578125" style="237" customWidth="1"/>
    <col min="15348" max="15348" width="5.7109375" style="237" customWidth="1"/>
    <col min="15349" max="15349" width="5.85546875" style="237" customWidth="1"/>
    <col min="15350" max="15351" width="9.140625" style="237"/>
    <col min="15352" max="15352" width="12.28515625" style="237" bestFit="1" customWidth="1"/>
    <col min="15353" max="15591" width="9.140625" style="237"/>
    <col min="15592" max="15592" width="6.42578125" style="237" customWidth="1"/>
    <col min="15593" max="15593" width="7.140625" style="237" customWidth="1"/>
    <col min="15594" max="15594" width="8.85546875" style="237" customWidth="1"/>
    <col min="15595" max="15595" width="6.28515625" style="237" customWidth="1"/>
    <col min="15596" max="15596" width="7" style="237" customWidth="1"/>
    <col min="15597" max="15597" width="12.140625" style="237" customWidth="1"/>
    <col min="15598" max="15598" width="7.140625" style="237" customWidth="1"/>
    <col min="15599" max="15599" width="6.7109375" style="237" customWidth="1"/>
    <col min="15600" max="15600" width="7.7109375" style="237" customWidth="1"/>
    <col min="15601" max="15601" width="11" style="237" customWidth="1"/>
    <col min="15602" max="15602" width="7.5703125" style="237" customWidth="1"/>
    <col min="15603" max="15603" width="8.42578125" style="237" customWidth="1"/>
    <col min="15604" max="15604" width="5.7109375" style="237" customWidth="1"/>
    <col min="15605" max="15605" width="5.85546875" style="237" customWidth="1"/>
    <col min="15606" max="15607" width="9.140625" style="237"/>
    <col min="15608" max="15608" width="12.28515625" style="237" bestFit="1" customWidth="1"/>
    <col min="15609" max="15847" width="9.140625" style="237"/>
    <col min="15848" max="15848" width="6.42578125" style="237" customWidth="1"/>
    <col min="15849" max="15849" width="7.140625" style="237" customWidth="1"/>
    <col min="15850" max="15850" width="8.85546875" style="237" customWidth="1"/>
    <col min="15851" max="15851" width="6.28515625" style="237" customWidth="1"/>
    <col min="15852" max="15852" width="7" style="237" customWidth="1"/>
    <col min="15853" max="15853" width="12.140625" style="237" customWidth="1"/>
    <col min="15854" max="15854" width="7.140625" style="237" customWidth="1"/>
    <col min="15855" max="15855" width="6.7109375" style="237" customWidth="1"/>
    <col min="15856" max="15856" width="7.7109375" style="237" customWidth="1"/>
    <col min="15857" max="15857" width="11" style="237" customWidth="1"/>
    <col min="15858" max="15858" width="7.5703125" style="237" customWidth="1"/>
    <col min="15859" max="15859" width="8.42578125" style="237" customWidth="1"/>
    <col min="15860" max="15860" width="5.7109375" style="237" customWidth="1"/>
    <col min="15861" max="15861" width="5.85546875" style="237" customWidth="1"/>
    <col min="15862" max="15863" width="9.140625" style="237"/>
    <col min="15864" max="15864" width="12.28515625" style="237" bestFit="1" customWidth="1"/>
    <col min="15865" max="16103" width="9.140625" style="237"/>
    <col min="16104" max="16104" width="6.42578125" style="237" customWidth="1"/>
    <col min="16105" max="16105" width="7.140625" style="237" customWidth="1"/>
    <col min="16106" max="16106" width="8.85546875" style="237" customWidth="1"/>
    <col min="16107" max="16107" width="6.28515625" style="237" customWidth="1"/>
    <col min="16108" max="16108" width="7" style="237" customWidth="1"/>
    <col min="16109" max="16109" width="12.140625" style="237" customWidth="1"/>
    <col min="16110" max="16110" width="7.140625" style="237" customWidth="1"/>
    <col min="16111" max="16111" width="6.7109375" style="237" customWidth="1"/>
    <col min="16112" max="16112" width="7.7109375" style="237" customWidth="1"/>
    <col min="16113" max="16113" width="11" style="237" customWidth="1"/>
    <col min="16114" max="16114" width="7.5703125" style="237" customWidth="1"/>
    <col min="16115" max="16115" width="8.42578125" style="237" customWidth="1"/>
    <col min="16116" max="16116" width="5.7109375" style="237" customWidth="1"/>
    <col min="16117" max="16117" width="5.85546875" style="237" customWidth="1"/>
    <col min="16118" max="16119" width="9.140625" style="237"/>
    <col min="16120" max="16120" width="12.28515625" style="237" bestFit="1" customWidth="1"/>
    <col min="16121" max="16384" width="9.140625" style="237"/>
  </cols>
  <sheetData>
    <row r="1" spans="1:11" ht="34.5" customHeight="1" x14ac:dyDescent="0.5">
      <c r="A1" s="436" t="s">
        <v>379</v>
      </c>
      <c r="B1" s="436"/>
      <c r="C1" s="436"/>
      <c r="D1" s="436"/>
      <c r="E1" s="436"/>
      <c r="F1" s="436"/>
      <c r="G1" s="436"/>
      <c r="H1" s="436"/>
      <c r="I1" s="436"/>
      <c r="J1" s="436"/>
      <c r="K1" s="436"/>
    </row>
    <row r="2" spans="1:11" ht="21.75" x14ac:dyDescent="0.4">
      <c r="A2" s="440" t="s">
        <v>380</v>
      </c>
      <c r="B2" s="440"/>
      <c r="C2" s="440"/>
      <c r="D2" s="440"/>
      <c r="E2" s="440"/>
      <c r="F2" s="440"/>
      <c r="G2" s="440"/>
      <c r="H2" s="440"/>
      <c r="I2" s="440"/>
      <c r="J2" s="440"/>
      <c r="K2" s="440"/>
    </row>
    <row r="3" spans="1:11" ht="18" customHeight="1" x14ac:dyDescent="0.4">
      <c r="A3" s="441" t="s">
        <v>88</v>
      </c>
      <c r="B3" s="441"/>
      <c r="C3" s="441"/>
      <c r="D3" s="441"/>
      <c r="E3" s="441"/>
      <c r="F3" s="441"/>
      <c r="G3" s="441"/>
      <c r="H3" s="441"/>
      <c r="I3" s="441"/>
      <c r="J3" s="441"/>
      <c r="K3" s="441"/>
    </row>
    <row r="4" spans="1:11" ht="24.75" customHeight="1" x14ac:dyDescent="0.4">
      <c r="A4" s="442" t="str">
        <f>+'GPF Forms'!A94</f>
        <v>श्री. प्रमोद महादेव पुरी, वरिष्ठ लिपीक,  यांच्या सहीचा नमुना</v>
      </c>
      <c r="B4" s="442"/>
      <c r="C4" s="442"/>
      <c r="D4" s="442"/>
      <c r="E4" s="442"/>
      <c r="F4" s="442"/>
      <c r="G4" s="442"/>
      <c r="H4" s="442"/>
      <c r="I4" s="442"/>
      <c r="J4" s="442"/>
      <c r="K4" s="442"/>
    </row>
    <row r="5" spans="1:11" ht="22.5" customHeight="1" x14ac:dyDescent="0.4">
      <c r="A5" s="245" t="str">
        <f>"Specimen Signature of  "&amp;'Input Data'!C3&amp;'Input Data'!C4</f>
        <v>Specimen Signature of  Pramod Mahadeo Puri Senior  Clerk</v>
      </c>
      <c r="B5" s="245"/>
      <c r="C5" s="245"/>
      <c r="D5" s="245"/>
      <c r="E5" s="245"/>
      <c r="F5" s="245"/>
      <c r="G5" s="245"/>
      <c r="H5" s="245"/>
      <c r="I5" s="245"/>
      <c r="J5" s="245"/>
      <c r="K5" s="245"/>
    </row>
    <row r="6" spans="1:11" ht="69.95" customHeight="1" x14ac:dyDescent="0.4">
      <c r="A6" s="245" t="s">
        <v>314</v>
      </c>
      <c r="B6" s="245" t="s">
        <v>361</v>
      </c>
      <c r="C6" s="245"/>
      <c r="D6" s="245"/>
      <c r="E6" s="245"/>
      <c r="F6" s="245"/>
      <c r="G6" s="245"/>
      <c r="H6" s="245"/>
      <c r="I6" s="245"/>
      <c r="J6" s="245"/>
      <c r="K6" s="245"/>
    </row>
    <row r="7" spans="1:11" ht="69.95" customHeight="1" x14ac:dyDescent="0.4">
      <c r="A7" s="245" t="s">
        <v>315</v>
      </c>
      <c r="B7" s="245" t="s">
        <v>361</v>
      </c>
      <c r="C7" s="245"/>
      <c r="D7" s="245"/>
      <c r="E7" s="245"/>
      <c r="F7" s="245"/>
      <c r="G7" s="245"/>
      <c r="H7" s="245"/>
      <c r="I7" s="245"/>
      <c r="J7" s="245"/>
      <c r="K7" s="245"/>
    </row>
    <row r="8" spans="1:11" ht="69.95" customHeight="1" x14ac:dyDescent="0.4">
      <c r="A8" s="309" t="s">
        <v>316</v>
      </c>
      <c r="B8" s="309" t="s">
        <v>361</v>
      </c>
      <c r="C8" s="246"/>
      <c r="D8" s="246"/>
      <c r="E8" s="246"/>
      <c r="F8" s="246"/>
      <c r="G8" s="246"/>
      <c r="H8" s="246"/>
      <c r="I8" s="246"/>
      <c r="J8" s="246"/>
      <c r="K8" s="246"/>
    </row>
    <row r="9" spans="1:11" ht="54" customHeight="1" x14ac:dyDescent="0.4">
      <c r="A9" s="443" t="s">
        <v>337</v>
      </c>
      <c r="B9" s="443"/>
      <c r="C9" s="443"/>
      <c r="D9" s="443"/>
      <c r="E9" s="443"/>
      <c r="F9" s="443"/>
      <c r="G9" s="443"/>
      <c r="H9" s="443"/>
      <c r="I9" s="443"/>
      <c r="J9" s="443"/>
      <c r="K9" s="443"/>
    </row>
    <row r="10" spans="1:11" ht="18" customHeight="1" x14ac:dyDescent="0.4">
      <c r="A10" s="245"/>
      <c r="B10" s="305"/>
      <c r="C10" s="305"/>
      <c r="D10" s="305"/>
      <c r="E10" s="305"/>
      <c r="F10" s="305"/>
      <c r="G10" s="305"/>
      <c r="H10" s="305"/>
      <c r="I10" s="305"/>
      <c r="J10" s="305"/>
      <c r="K10" s="305"/>
    </row>
    <row r="11" spans="1:11" ht="18" customHeight="1" x14ac:dyDescent="0.4">
      <c r="A11" s="305"/>
      <c r="B11" s="305"/>
      <c r="C11" s="305"/>
      <c r="D11" s="305"/>
      <c r="E11" s="305"/>
      <c r="F11" s="305"/>
      <c r="G11" s="305"/>
      <c r="H11" s="305"/>
      <c r="I11" s="305"/>
      <c r="J11" s="305"/>
      <c r="K11" s="305"/>
    </row>
    <row r="12" spans="1:11" ht="18" customHeight="1" x14ac:dyDescent="0.4">
      <c r="A12" s="245"/>
      <c r="B12" s="245"/>
      <c r="C12" s="245"/>
      <c r="D12" s="245"/>
      <c r="E12" s="245"/>
      <c r="F12" s="245" t="s">
        <v>93</v>
      </c>
      <c r="G12" s="245"/>
      <c r="H12" s="245"/>
      <c r="I12" s="245"/>
      <c r="J12" s="245"/>
      <c r="K12" s="245"/>
    </row>
    <row r="13" spans="1:11" ht="18" customHeight="1" x14ac:dyDescent="0.4">
      <c r="A13" s="245"/>
      <c r="B13" s="245"/>
      <c r="C13" s="245"/>
      <c r="D13" s="245"/>
      <c r="E13" s="245"/>
      <c r="F13" s="245" t="s">
        <v>33</v>
      </c>
      <c r="G13" s="245"/>
      <c r="H13" s="245"/>
      <c r="I13" s="245"/>
      <c r="J13" s="245"/>
      <c r="K13" s="245"/>
    </row>
    <row r="14" spans="1:11" ht="18" customHeight="1" x14ac:dyDescent="0.4">
      <c r="A14" s="245"/>
      <c r="B14" s="245"/>
      <c r="C14" s="245"/>
      <c r="D14" s="245"/>
      <c r="E14" s="245"/>
      <c r="F14" s="245" t="s">
        <v>94</v>
      </c>
      <c r="G14" s="245"/>
      <c r="H14" s="245"/>
      <c r="I14" s="245"/>
      <c r="J14" s="245"/>
      <c r="K14" s="245"/>
    </row>
    <row r="15" spans="1:11" ht="18" customHeight="1" x14ac:dyDescent="0.4">
      <c r="A15" s="245"/>
      <c r="B15" s="245"/>
      <c r="C15" s="245"/>
      <c r="D15" s="245"/>
      <c r="E15" s="245"/>
      <c r="F15" s="245" t="s">
        <v>157</v>
      </c>
      <c r="G15" s="245"/>
      <c r="H15" s="245"/>
      <c r="I15" s="245"/>
      <c r="J15" s="245"/>
      <c r="K15" s="245"/>
    </row>
    <row r="16" spans="1:11" ht="18" customHeight="1" x14ac:dyDescent="0.4">
      <c r="A16" s="245"/>
      <c r="B16" s="245"/>
      <c r="C16" s="245"/>
      <c r="D16" s="245"/>
      <c r="E16" s="245"/>
      <c r="F16" s="245" t="s">
        <v>317</v>
      </c>
      <c r="G16" s="245"/>
      <c r="H16" s="245"/>
      <c r="I16" s="245"/>
      <c r="J16" s="245"/>
      <c r="K16" s="245"/>
    </row>
    <row r="17" spans="1:11" ht="21" customHeight="1" x14ac:dyDescent="0.4">
      <c r="A17" s="245" t="s">
        <v>84</v>
      </c>
      <c r="B17" s="437">
        <f ca="1">TODAY()</f>
        <v>45644</v>
      </c>
      <c r="C17" s="437"/>
      <c r="D17" s="245"/>
      <c r="E17" s="245"/>
      <c r="F17" s="245" t="s">
        <v>318</v>
      </c>
      <c r="G17" s="245"/>
      <c r="H17" s="245"/>
      <c r="I17" s="245"/>
      <c r="J17" s="307"/>
      <c r="K17" s="245"/>
    </row>
    <row r="18" spans="1:11" ht="18" customHeight="1" x14ac:dyDescent="0.4">
      <c r="A18" s="245" t="s">
        <v>319</v>
      </c>
      <c r="B18" s="245"/>
      <c r="C18" s="245"/>
      <c r="D18" s="245"/>
      <c r="E18" s="245"/>
      <c r="F18" s="245"/>
      <c r="G18" s="245"/>
      <c r="H18" s="245"/>
      <c r="I18" s="245"/>
      <c r="J18" s="245"/>
      <c r="K18" s="245"/>
    </row>
    <row r="19" spans="1:11" ht="5.25" customHeight="1" x14ac:dyDescent="0.4">
      <c r="A19" s="245"/>
      <c r="B19" s="245"/>
      <c r="C19" s="245"/>
      <c r="D19" s="245"/>
      <c r="E19" s="245"/>
      <c r="F19" s="245"/>
      <c r="G19" s="245"/>
      <c r="H19" s="245"/>
      <c r="I19" s="245"/>
      <c r="J19" s="245"/>
      <c r="K19" s="245"/>
    </row>
    <row r="20" spans="1:11" ht="18" customHeight="1" x14ac:dyDescent="0.35">
      <c r="A20" s="438" t="s">
        <v>382</v>
      </c>
      <c r="B20" s="438"/>
      <c r="C20" s="438"/>
      <c r="D20" s="438"/>
      <c r="E20" s="438"/>
      <c r="F20" s="438"/>
      <c r="G20" s="438"/>
      <c r="H20" s="438"/>
      <c r="I20" s="438"/>
      <c r="J20" s="438"/>
      <c r="K20" s="438"/>
    </row>
    <row r="21" spans="1:11" ht="18" customHeight="1" x14ac:dyDescent="0.4">
      <c r="A21" s="439" t="s">
        <v>320</v>
      </c>
      <c r="B21" s="439"/>
      <c r="C21" s="439"/>
      <c r="D21" s="439"/>
      <c r="E21" s="439"/>
      <c r="F21" s="439"/>
      <c r="G21" s="439"/>
      <c r="H21" s="439"/>
      <c r="I21" s="439"/>
      <c r="J21" s="439"/>
      <c r="K21" s="439"/>
    </row>
    <row r="22" spans="1:11" ht="21.75" customHeight="1" x14ac:dyDescent="0.4">
      <c r="A22" s="245"/>
      <c r="B22" s="245"/>
      <c r="C22" s="245"/>
      <c r="D22" s="245"/>
      <c r="E22" s="245"/>
      <c r="F22" s="245"/>
      <c r="G22" s="245"/>
      <c r="H22" s="245"/>
      <c r="I22" s="245"/>
      <c r="J22" s="245"/>
      <c r="K22" s="308" t="s">
        <v>321</v>
      </c>
    </row>
    <row r="23" spans="1:11" s="240" customFormat="1" ht="18" customHeight="1" x14ac:dyDescent="0.25"/>
    <row r="24" spans="1:11" s="240" customFormat="1" ht="18" customHeight="1" x14ac:dyDescent="0.25"/>
    <row r="25" spans="1:11" s="240" customFormat="1" ht="18" customHeight="1" x14ac:dyDescent="0.25"/>
    <row r="26" spans="1:11" s="240" customFormat="1" ht="18" customHeight="1" x14ac:dyDescent="0.25"/>
    <row r="27" spans="1:11" s="240" customFormat="1" ht="18" customHeight="1" x14ac:dyDescent="0.25"/>
    <row r="28" spans="1:11" s="240" customFormat="1" ht="18" customHeight="1" x14ac:dyDescent="0.25"/>
    <row r="29" spans="1:11" s="240" customFormat="1" ht="18" customHeight="1" x14ac:dyDescent="0.25"/>
    <row r="30" spans="1:11" s="240" customFormat="1" ht="18" customHeight="1" x14ac:dyDescent="0.25"/>
  </sheetData>
  <mergeCells count="8">
    <mergeCell ref="A1:K1"/>
    <mergeCell ref="B17:C17"/>
    <mergeCell ref="A20:K20"/>
    <mergeCell ref="A21:K21"/>
    <mergeCell ref="A2:K2"/>
    <mergeCell ref="A3:K3"/>
    <mergeCell ref="A4:K4"/>
    <mergeCell ref="A9:K9"/>
  </mergeCells>
  <pageMargins left="1" right="0.5" top="0.36" bottom="0.38" header="0.3" footer="0.3"/>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E624F2-DDB6-4DD1-BD9C-210102084C9D}">
  <dimension ref="A1:O20"/>
  <sheetViews>
    <sheetView view="pageBreakPreview" zoomScale="130" zoomScaleNormal="100" zoomScaleSheetLayoutView="130" workbookViewId="0">
      <selection activeCell="F12" sqref="F12:F17"/>
    </sheetView>
  </sheetViews>
  <sheetFormatPr defaultRowHeight="18" customHeight="1" x14ac:dyDescent="0.35"/>
  <cols>
    <col min="1" max="1" width="6.85546875" style="237" customWidth="1"/>
    <col min="2" max="2" width="7.140625" style="237" customWidth="1"/>
    <col min="3" max="3" width="8.85546875" style="237" customWidth="1"/>
    <col min="4" max="4" width="5" style="237" customWidth="1"/>
    <col min="5" max="5" width="6" style="237" customWidth="1"/>
    <col min="6" max="6" width="5" style="237" customWidth="1"/>
    <col min="7" max="7" width="6.85546875" style="237" customWidth="1"/>
    <col min="8" max="8" width="1.28515625" style="237" customWidth="1"/>
    <col min="9" max="9" width="7.7109375" style="237" customWidth="1"/>
    <col min="10" max="10" width="5.85546875" style="237" customWidth="1"/>
    <col min="11" max="11" width="7.5703125" style="237" customWidth="1"/>
    <col min="12" max="12" width="5.42578125" style="237" customWidth="1"/>
    <col min="13" max="13" width="9" style="237" customWidth="1"/>
    <col min="14" max="14" width="4.85546875" style="237" customWidth="1"/>
    <col min="15" max="15" width="5.42578125" style="237" customWidth="1"/>
    <col min="16" max="220" width="9.140625" style="237"/>
    <col min="221" max="221" width="6.85546875" style="237" customWidth="1"/>
    <col min="222" max="222" width="7.140625" style="237" customWidth="1"/>
    <col min="223" max="223" width="8.85546875" style="237" customWidth="1"/>
    <col min="224" max="224" width="5" style="237" customWidth="1"/>
    <col min="225" max="225" width="6" style="237" customWidth="1"/>
    <col min="226" max="226" width="5" style="237" customWidth="1"/>
    <col min="227" max="227" width="6.85546875" style="237" customWidth="1"/>
    <col min="228" max="228" width="1.28515625" style="237" customWidth="1"/>
    <col min="229" max="229" width="7.7109375" style="237" customWidth="1"/>
    <col min="230" max="230" width="5.85546875" style="237" customWidth="1"/>
    <col min="231" max="231" width="7.5703125" style="237" customWidth="1"/>
    <col min="232" max="232" width="5.42578125" style="237" customWidth="1"/>
    <col min="233" max="233" width="9" style="237" customWidth="1"/>
    <col min="234" max="234" width="4.85546875" style="237" customWidth="1"/>
    <col min="235" max="235" width="5.42578125" style="237" customWidth="1"/>
    <col min="236" max="236" width="9.140625" style="237"/>
    <col min="237" max="237" width="12.28515625" style="237" bestFit="1" customWidth="1"/>
    <col min="238" max="476" width="9.140625" style="237"/>
    <col min="477" max="477" width="6.85546875" style="237" customWidth="1"/>
    <col min="478" max="478" width="7.140625" style="237" customWidth="1"/>
    <col min="479" max="479" width="8.85546875" style="237" customWidth="1"/>
    <col min="480" max="480" width="5" style="237" customWidth="1"/>
    <col min="481" max="481" width="6" style="237" customWidth="1"/>
    <col min="482" max="482" width="5" style="237" customWidth="1"/>
    <col min="483" max="483" width="6.85546875" style="237" customWidth="1"/>
    <col min="484" max="484" width="1.28515625" style="237" customWidth="1"/>
    <col min="485" max="485" width="7.7109375" style="237" customWidth="1"/>
    <col min="486" max="486" width="5.85546875" style="237" customWidth="1"/>
    <col min="487" max="487" width="7.5703125" style="237" customWidth="1"/>
    <col min="488" max="488" width="5.42578125" style="237" customWidth="1"/>
    <col min="489" max="489" width="9" style="237" customWidth="1"/>
    <col min="490" max="490" width="4.85546875" style="237" customWidth="1"/>
    <col min="491" max="491" width="5.42578125" style="237" customWidth="1"/>
    <col min="492" max="492" width="9.140625" style="237"/>
    <col min="493" max="493" width="12.28515625" style="237" bestFit="1" customWidth="1"/>
    <col min="494" max="732" width="9.140625" style="237"/>
    <col min="733" max="733" width="6.85546875" style="237" customWidth="1"/>
    <col min="734" max="734" width="7.140625" style="237" customWidth="1"/>
    <col min="735" max="735" width="8.85546875" style="237" customWidth="1"/>
    <col min="736" max="736" width="5" style="237" customWidth="1"/>
    <col min="737" max="737" width="6" style="237" customWidth="1"/>
    <col min="738" max="738" width="5" style="237" customWidth="1"/>
    <col min="739" max="739" width="6.85546875" style="237" customWidth="1"/>
    <col min="740" max="740" width="1.28515625" style="237" customWidth="1"/>
    <col min="741" max="741" width="7.7109375" style="237" customWidth="1"/>
    <col min="742" max="742" width="5.85546875" style="237" customWidth="1"/>
    <col min="743" max="743" width="7.5703125" style="237" customWidth="1"/>
    <col min="744" max="744" width="5.42578125" style="237" customWidth="1"/>
    <col min="745" max="745" width="9" style="237" customWidth="1"/>
    <col min="746" max="746" width="4.85546875" style="237" customWidth="1"/>
    <col min="747" max="747" width="5.42578125" style="237" customWidth="1"/>
    <col min="748" max="748" width="9.140625" style="237"/>
    <col min="749" max="749" width="12.28515625" style="237" bestFit="1" customWidth="1"/>
    <col min="750" max="988" width="9.140625" style="237"/>
    <col min="989" max="989" width="6.85546875" style="237" customWidth="1"/>
    <col min="990" max="990" width="7.140625" style="237" customWidth="1"/>
    <col min="991" max="991" width="8.85546875" style="237" customWidth="1"/>
    <col min="992" max="992" width="5" style="237" customWidth="1"/>
    <col min="993" max="993" width="6" style="237" customWidth="1"/>
    <col min="994" max="994" width="5" style="237" customWidth="1"/>
    <col min="995" max="995" width="6.85546875" style="237" customWidth="1"/>
    <col min="996" max="996" width="1.28515625" style="237" customWidth="1"/>
    <col min="997" max="997" width="7.7109375" style="237" customWidth="1"/>
    <col min="998" max="998" width="5.85546875" style="237" customWidth="1"/>
    <col min="999" max="999" width="7.5703125" style="237" customWidth="1"/>
    <col min="1000" max="1000" width="5.42578125" style="237" customWidth="1"/>
    <col min="1001" max="1001" width="9" style="237" customWidth="1"/>
    <col min="1002" max="1002" width="4.85546875" style="237" customWidth="1"/>
    <col min="1003" max="1003" width="5.42578125" style="237" customWidth="1"/>
    <col min="1004" max="1004" width="9.140625" style="237"/>
    <col min="1005" max="1005" width="12.28515625" style="237" bestFit="1" customWidth="1"/>
    <col min="1006" max="1244" width="9.140625" style="237"/>
    <col min="1245" max="1245" width="6.85546875" style="237" customWidth="1"/>
    <col min="1246" max="1246" width="7.140625" style="237" customWidth="1"/>
    <col min="1247" max="1247" width="8.85546875" style="237" customWidth="1"/>
    <col min="1248" max="1248" width="5" style="237" customWidth="1"/>
    <col min="1249" max="1249" width="6" style="237" customWidth="1"/>
    <col min="1250" max="1250" width="5" style="237" customWidth="1"/>
    <col min="1251" max="1251" width="6.85546875" style="237" customWidth="1"/>
    <col min="1252" max="1252" width="1.28515625" style="237" customWidth="1"/>
    <col min="1253" max="1253" width="7.7109375" style="237" customWidth="1"/>
    <col min="1254" max="1254" width="5.85546875" style="237" customWidth="1"/>
    <col min="1255" max="1255" width="7.5703125" style="237" customWidth="1"/>
    <col min="1256" max="1256" width="5.42578125" style="237" customWidth="1"/>
    <col min="1257" max="1257" width="9" style="237" customWidth="1"/>
    <col min="1258" max="1258" width="4.85546875" style="237" customWidth="1"/>
    <col min="1259" max="1259" width="5.42578125" style="237" customWidth="1"/>
    <col min="1260" max="1260" width="9.140625" style="237"/>
    <col min="1261" max="1261" width="12.28515625" style="237" bestFit="1" customWidth="1"/>
    <col min="1262" max="1500" width="9.140625" style="237"/>
    <col min="1501" max="1501" width="6.85546875" style="237" customWidth="1"/>
    <col min="1502" max="1502" width="7.140625" style="237" customWidth="1"/>
    <col min="1503" max="1503" width="8.85546875" style="237" customWidth="1"/>
    <col min="1504" max="1504" width="5" style="237" customWidth="1"/>
    <col min="1505" max="1505" width="6" style="237" customWidth="1"/>
    <col min="1506" max="1506" width="5" style="237" customWidth="1"/>
    <col min="1507" max="1507" width="6.85546875" style="237" customWidth="1"/>
    <col min="1508" max="1508" width="1.28515625" style="237" customWidth="1"/>
    <col min="1509" max="1509" width="7.7109375" style="237" customWidth="1"/>
    <col min="1510" max="1510" width="5.85546875" style="237" customWidth="1"/>
    <col min="1511" max="1511" width="7.5703125" style="237" customWidth="1"/>
    <col min="1512" max="1512" width="5.42578125" style="237" customWidth="1"/>
    <col min="1513" max="1513" width="9" style="237" customWidth="1"/>
    <col min="1514" max="1514" width="4.85546875" style="237" customWidth="1"/>
    <col min="1515" max="1515" width="5.42578125" style="237" customWidth="1"/>
    <col min="1516" max="1516" width="9.140625" style="237"/>
    <col min="1517" max="1517" width="12.28515625" style="237" bestFit="1" customWidth="1"/>
    <col min="1518" max="1756" width="9.140625" style="237"/>
    <col min="1757" max="1757" width="6.85546875" style="237" customWidth="1"/>
    <col min="1758" max="1758" width="7.140625" style="237" customWidth="1"/>
    <col min="1759" max="1759" width="8.85546875" style="237" customWidth="1"/>
    <col min="1760" max="1760" width="5" style="237" customWidth="1"/>
    <col min="1761" max="1761" width="6" style="237" customWidth="1"/>
    <col min="1762" max="1762" width="5" style="237" customWidth="1"/>
    <col min="1763" max="1763" width="6.85546875" style="237" customWidth="1"/>
    <col min="1764" max="1764" width="1.28515625" style="237" customWidth="1"/>
    <col min="1765" max="1765" width="7.7109375" style="237" customWidth="1"/>
    <col min="1766" max="1766" width="5.85546875" style="237" customWidth="1"/>
    <col min="1767" max="1767" width="7.5703125" style="237" customWidth="1"/>
    <col min="1768" max="1768" width="5.42578125" style="237" customWidth="1"/>
    <col min="1769" max="1769" width="9" style="237" customWidth="1"/>
    <col min="1770" max="1770" width="4.85546875" style="237" customWidth="1"/>
    <col min="1771" max="1771" width="5.42578125" style="237" customWidth="1"/>
    <col min="1772" max="1772" width="9.140625" style="237"/>
    <col min="1773" max="1773" width="12.28515625" style="237" bestFit="1" customWidth="1"/>
    <col min="1774" max="2012" width="9.140625" style="237"/>
    <col min="2013" max="2013" width="6.85546875" style="237" customWidth="1"/>
    <col min="2014" max="2014" width="7.140625" style="237" customWidth="1"/>
    <col min="2015" max="2015" width="8.85546875" style="237" customWidth="1"/>
    <col min="2016" max="2016" width="5" style="237" customWidth="1"/>
    <col min="2017" max="2017" width="6" style="237" customWidth="1"/>
    <col min="2018" max="2018" width="5" style="237" customWidth="1"/>
    <col min="2019" max="2019" width="6.85546875" style="237" customWidth="1"/>
    <col min="2020" max="2020" width="1.28515625" style="237" customWidth="1"/>
    <col min="2021" max="2021" width="7.7109375" style="237" customWidth="1"/>
    <col min="2022" max="2022" width="5.85546875" style="237" customWidth="1"/>
    <col min="2023" max="2023" width="7.5703125" style="237" customWidth="1"/>
    <col min="2024" max="2024" width="5.42578125" style="237" customWidth="1"/>
    <col min="2025" max="2025" width="9" style="237" customWidth="1"/>
    <col min="2026" max="2026" width="4.85546875" style="237" customWidth="1"/>
    <col min="2027" max="2027" width="5.42578125" style="237" customWidth="1"/>
    <col min="2028" max="2028" width="9.140625" style="237"/>
    <col min="2029" max="2029" width="12.28515625" style="237" bestFit="1" customWidth="1"/>
    <col min="2030" max="2268" width="9.140625" style="237"/>
    <col min="2269" max="2269" width="6.85546875" style="237" customWidth="1"/>
    <col min="2270" max="2270" width="7.140625" style="237" customWidth="1"/>
    <col min="2271" max="2271" width="8.85546875" style="237" customWidth="1"/>
    <col min="2272" max="2272" width="5" style="237" customWidth="1"/>
    <col min="2273" max="2273" width="6" style="237" customWidth="1"/>
    <col min="2274" max="2274" width="5" style="237" customWidth="1"/>
    <col min="2275" max="2275" width="6.85546875" style="237" customWidth="1"/>
    <col min="2276" max="2276" width="1.28515625" style="237" customWidth="1"/>
    <col min="2277" max="2277" width="7.7109375" style="237" customWidth="1"/>
    <col min="2278" max="2278" width="5.85546875" style="237" customWidth="1"/>
    <col min="2279" max="2279" width="7.5703125" style="237" customWidth="1"/>
    <col min="2280" max="2280" width="5.42578125" style="237" customWidth="1"/>
    <col min="2281" max="2281" width="9" style="237" customWidth="1"/>
    <col min="2282" max="2282" width="4.85546875" style="237" customWidth="1"/>
    <col min="2283" max="2283" width="5.42578125" style="237" customWidth="1"/>
    <col min="2284" max="2284" width="9.140625" style="237"/>
    <col min="2285" max="2285" width="12.28515625" style="237" bestFit="1" customWidth="1"/>
    <col min="2286" max="2524" width="9.140625" style="237"/>
    <col min="2525" max="2525" width="6.85546875" style="237" customWidth="1"/>
    <col min="2526" max="2526" width="7.140625" style="237" customWidth="1"/>
    <col min="2527" max="2527" width="8.85546875" style="237" customWidth="1"/>
    <col min="2528" max="2528" width="5" style="237" customWidth="1"/>
    <col min="2529" max="2529" width="6" style="237" customWidth="1"/>
    <col min="2530" max="2530" width="5" style="237" customWidth="1"/>
    <col min="2531" max="2531" width="6.85546875" style="237" customWidth="1"/>
    <col min="2532" max="2532" width="1.28515625" style="237" customWidth="1"/>
    <col min="2533" max="2533" width="7.7109375" style="237" customWidth="1"/>
    <col min="2534" max="2534" width="5.85546875" style="237" customWidth="1"/>
    <col min="2535" max="2535" width="7.5703125" style="237" customWidth="1"/>
    <col min="2536" max="2536" width="5.42578125" style="237" customWidth="1"/>
    <col min="2537" max="2537" width="9" style="237" customWidth="1"/>
    <col min="2538" max="2538" width="4.85546875" style="237" customWidth="1"/>
    <col min="2539" max="2539" width="5.42578125" style="237" customWidth="1"/>
    <col min="2540" max="2540" width="9.140625" style="237"/>
    <col min="2541" max="2541" width="12.28515625" style="237" bestFit="1" customWidth="1"/>
    <col min="2542" max="2780" width="9.140625" style="237"/>
    <col min="2781" max="2781" width="6.85546875" style="237" customWidth="1"/>
    <col min="2782" max="2782" width="7.140625" style="237" customWidth="1"/>
    <col min="2783" max="2783" width="8.85546875" style="237" customWidth="1"/>
    <col min="2784" max="2784" width="5" style="237" customWidth="1"/>
    <col min="2785" max="2785" width="6" style="237" customWidth="1"/>
    <col min="2786" max="2786" width="5" style="237" customWidth="1"/>
    <col min="2787" max="2787" width="6.85546875" style="237" customWidth="1"/>
    <col min="2788" max="2788" width="1.28515625" style="237" customWidth="1"/>
    <col min="2789" max="2789" width="7.7109375" style="237" customWidth="1"/>
    <col min="2790" max="2790" width="5.85546875" style="237" customWidth="1"/>
    <col min="2791" max="2791" width="7.5703125" style="237" customWidth="1"/>
    <col min="2792" max="2792" width="5.42578125" style="237" customWidth="1"/>
    <col min="2793" max="2793" width="9" style="237" customWidth="1"/>
    <col min="2794" max="2794" width="4.85546875" style="237" customWidth="1"/>
    <col min="2795" max="2795" width="5.42578125" style="237" customWidth="1"/>
    <col min="2796" max="2796" width="9.140625" style="237"/>
    <col min="2797" max="2797" width="12.28515625" style="237" bestFit="1" customWidth="1"/>
    <col min="2798" max="3036" width="9.140625" style="237"/>
    <col min="3037" max="3037" width="6.85546875" style="237" customWidth="1"/>
    <col min="3038" max="3038" width="7.140625" style="237" customWidth="1"/>
    <col min="3039" max="3039" width="8.85546875" style="237" customWidth="1"/>
    <col min="3040" max="3040" width="5" style="237" customWidth="1"/>
    <col min="3041" max="3041" width="6" style="237" customWidth="1"/>
    <col min="3042" max="3042" width="5" style="237" customWidth="1"/>
    <col min="3043" max="3043" width="6.85546875" style="237" customWidth="1"/>
    <col min="3044" max="3044" width="1.28515625" style="237" customWidth="1"/>
    <col min="3045" max="3045" width="7.7109375" style="237" customWidth="1"/>
    <col min="3046" max="3046" width="5.85546875" style="237" customWidth="1"/>
    <col min="3047" max="3047" width="7.5703125" style="237" customWidth="1"/>
    <col min="3048" max="3048" width="5.42578125" style="237" customWidth="1"/>
    <col min="3049" max="3049" width="9" style="237" customWidth="1"/>
    <col min="3050" max="3050" width="4.85546875" style="237" customWidth="1"/>
    <col min="3051" max="3051" width="5.42578125" style="237" customWidth="1"/>
    <col min="3052" max="3052" width="9.140625" style="237"/>
    <col min="3053" max="3053" width="12.28515625" style="237" bestFit="1" customWidth="1"/>
    <col min="3054" max="3292" width="9.140625" style="237"/>
    <col min="3293" max="3293" width="6.85546875" style="237" customWidth="1"/>
    <col min="3294" max="3294" width="7.140625" style="237" customWidth="1"/>
    <col min="3295" max="3295" width="8.85546875" style="237" customWidth="1"/>
    <col min="3296" max="3296" width="5" style="237" customWidth="1"/>
    <col min="3297" max="3297" width="6" style="237" customWidth="1"/>
    <col min="3298" max="3298" width="5" style="237" customWidth="1"/>
    <col min="3299" max="3299" width="6.85546875" style="237" customWidth="1"/>
    <col min="3300" max="3300" width="1.28515625" style="237" customWidth="1"/>
    <col min="3301" max="3301" width="7.7109375" style="237" customWidth="1"/>
    <col min="3302" max="3302" width="5.85546875" style="237" customWidth="1"/>
    <col min="3303" max="3303" width="7.5703125" style="237" customWidth="1"/>
    <col min="3304" max="3304" width="5.42578125" style="237" customWidth="1"/>
    <col min="3305" max="3305" width="9" style="237" customWidth="1"/>
    <col min="3306" max="3306" width="4.85546875" style="237" customWidth="1"/>
    <col min="3307" max="3307" width="5.42578125" style="237" customWidth="1"/>
    <col min="3308" max="3308" width="9.140625" style="237"/>
    <col min="3309" max="3309" width="12.28515625" style="237" bestFit="1" customWidth="1"/>
    <col min="3310" max="3548" width="9.140625" style="237"/>
    <col min="3549" max="3549" width="6.85546875" style="237" customWidth="1"/>
    <col min="3550" max="3550" width="7.140625" style="237" customWidth="1"/>
    <col min="3551" max="3551" width="8.85546875" style="237" customWidth="1"/>
    <col min="3552" max="3552" width="5" style="237" customWidth="1"/>
    <col min="3553" max="3553" width="6" style="237" customWidth="1"/>
    <col min="3554" max="3554" width="5" style="237" customWidth="1"/>
    <col min="3555" max="3555" width="6.85546875" style="237" customWidth="1"/>
    <col min="3556" max="3556" width="1.28515625" style="237" customWidth="1"/>
    <col min="3557" max="3557" width="7.7109375" style="237" customWidth="1"/>
    <col min="3558" max="3558" width="5.85546875" style="237" customWidth="1"/>
    <col min="3559" max="3559" width="7.5703125" style="237" customWidth="1"/>
    <col min="3560" max="3560" width="5.42578125" style="237" customWidth="1"/>
    <col min="3561" max="3561" width="9" style="237" customWidth="1"/>
    <col min="3562" max="3562" width="4.85546875" style="237" customWidth="1"/>
    <col min="3563" max="3563" width="5.42578125" style="237" customWidth="1"/>
    <col min="3564" max="3564" width="9.140625" style="237"/>
    <col min="3565" max="3565" width="12.28515625" style="237" bestFit="1" customWidth="1"/>
    <col min="3566" max="3804" width="9.140625" style="237"/>
    <col min="3805" max="3805" width="6.85546875" style="237" customWidth="1"/>
    <col min="3806" max="3806" width="7.140625" style="237" customWidth="1"/>
    <col min="3807" max="3807" width="8.85546875" style="237" customWidth="1"/>
    <col min="3808" max="3808" width="5" style="237" customWidth="1"/>
    <col min="3809" max="3809" width="6" style="237" customWidth="1"/>
    <col min="3810" max="3810" width="5" style="237" customWidth="1"/>
    <col min="3811" max="3811" width="6.85546875" style="237" customWidth="1"/>
    <col min="3812" max="3812" width="1.28515625" style="237" customWidth="1"/>
    <col min="3813" max="3813" width="7.7109375" style="237" customWidth="1"/>
    <col min="3814" max="3814" width="5.85546875" style="237" customWidth="1"/>
    <col min="3815" max="3815" width="7.5703125" style="237" customWidth="1"/>
    <col min="3816" max="3816" width="5.42578125" style="237" customWidth="1"/>
    <col min="3817" max="3817" width="9" style="237" customWidth="1"/>
    <col min="3818" max="3818" width="4.85546875" style="237" customWidth="1"/>
    <col min="3819" max="3819" width="5.42578125" style="237" customWidth="1"/>
    <col min="3820" max="3820" width="9.140625" style="237"/>
    <col min="3821" max="3821" width="12.28515625" style="237" bestFit="1" customWidth="1"/>
    <col min="3822" max="4060" width="9.140625" style="237"/>
    <col min="4061" max="4061" width="6.85546875" style="237" customWidth="1"/>
    <col min="4062" max="4062" width="7.140625" style="237" customWidth="1"/>
    <col min="4063" max="4063" width="8.85546875" style="237" customWidth="1"/>
    <col min="4064" max="4064" width="5" style="237" customWidth="1"/>
    <col min="4065" max="4065" width="6" style="237" customWidth="1"/>
    <col min="4066" max="4066" width="5" style="237" customWidth="1"/>
    <col min="4067" max="4067" width="6.85546875" style="237" customWidth="1"/>
    <col min="4068" max="4068" width="1.28515625" style="237" customWidth="1"/>
    <col min="4069" max="4069" width="7.7109375" style="237" customWidth="1"/>
    <col min="4070" max="4070" width="5.85546875" style="237" customWidth="1"/>
    <col min="4071" max="4071" width="7.5703125" style="237" customWidth="1"/>
    <col min="4072" max="4072" width="5.42578125" style="237" customWidth="1"/>
    <col min="4073" max="4073" width="9" style="237" customWidth="1"/>
    <col min="4074" max="4074" width="4.85546875" style="237" customWidth="1"/>
    <col min="4075" max="4075" width="5.42578125" style="237" customWidth="1"/>
    <col min="4076" max="4076" width="9.140625" style="237"/>
    <col min="4077" max="4077" width="12.28515625" style="237" bestFit="1" customWidth="1"/>
    <col min="4078" max="4316" width="9.140625" style="237"/>
    <col min="4317" max="4317" width="6.85546875" style="237" customWidth="1"/>
    <col min="4318" max="4318" width="7.140625" style="237" customWidth="1"/>
    <col min="4319" max="4319" width="8.85546875" style="237" customWidth="1"/>
    <col min="4320" max="4320" width="5" style="237" customWidth="1"/>
    <col min="4321" max="4321" width="6" style="237" customWidth="1"/>
    <col min="4322" max="4322" width="5" style="237" customWidth="1"/>
    <col min="4323" max="4323" width="6.85546875" style="237" customWidth="1"/>
    <col min="4324" max="4324" width="1.28515625" style="237" customWidth="1"/>
    <col min="4325" max="4325" width="7.7109375" style="237" customWidth="1"/>
    <col min="4326" max="4326" width="5.85546875" style="237" customWidth="1"/>
    <col min="4327" max="4327" width="7.5703125" style="237" customWidth="1"/>
    <col min="4328" max="4328" width="5.42578125" style="237" customWidth="1"/>
    <col min="4329" max="4329" width="9" style="237" customWidth="1"/>
    <col min="4330" max="4330" width="4.85546875" style="237" customWidth="1"/>
    <col min="4331" max="4331" width="5.42578125" style="237" customWidth="1"/>
    <col min="4332" max="4332" width="9.140625" style="237"/>
    <col min="4333" max="4333" width="12.28515625" style="237" bestFit="1" customWidth="1"/>
    <col min="4334" max="4572" width="9.140625" style="237"/>
    <col min="4573" max="4573" width="6.85546875" style="237" customWidth="1"/>
    <col min="4574" max="4574" width="7.140625" style="237" customWidth="1"/>
    <col min="4575" max="4575" width="8.85546875" style="237" customWidth="1"/>
    <col min="4576" max="4576" width="5" style="237" customWidth="1"/>
    <col min="4577" max="4577" width="6" style="237" customWidth="1"/>
    <col min="4578" max="4578" width="5" style="237" customWidth="1"/>
    <col min="4579" max="4579" width="6.85546875" style="237" customWidth="1"/>
    <col min="4580" max="4580" width="1.28515625" style="237" customWidth="1"/>
    <col min="4581" max="4581" width="7.7109375" style="237" customWidth="1"/>
    <col min="4582" max="4582" width="5.85546875" style="237" customWidth="1"/>
    <col min="4583" max="4583" width="7.5703125" style="237" customWidth="1"/>
    <col min="4584" max="4584" width="5.42578125" style="237" customWidth="1"/>
    <col min="4585" max="4585" width="9" style="237" customWidth="1"/>
    <col min="4586" max="4586" width="4.85546875" style="237" customWidth="1"/>
    <col min="4587" max="4587" width="5.42578125" style="237" customWidth="1"/>
    <col min="4588" max="4588" width="9.140625" style="237"/>
    <col min="4589" max="4589" width="12.28515625" style="237" bestFit="1" customWidth="1"/>
    <col min="4590" max="4828" width="9.140625" style="237"/>
    <col min="4829" max="4829" width="6.85546875" style="237" customWidth="1"/>
    <col min="4830" max="4830" width="7.140625" style="237" customWidth="1"/>
    <col min="4831" max="4831" width="8.85546875" style="237" customWidth="1"/>
    <col min="4832" max="4832" width="5" style="237" customWidth="1"/>
    <col min="4833" max="4833" width="6" style="237" customWidth="1"/>
    <col min="4834" max="4834" width="5" style="237" customWidth="1"/>
    <col min="4835" max="4835" width="6.85546875" style="237" customWidth="1"/>
    <col min="4836" max="4836" width="1.28515625" style="237" customWidth="1"/>
    <col min="4837" max="4837" width="7.7109375" style="237" customWidth="1"/>
    <col min="4838" max="4838" width="5.85546875" style="237" customWidth="1"/>
    <col min="4839" max="4839" width="7.5703125" style="237" customWidth="1"/>
    <col min="4840" max="4840" width="5.42578125" style="237" customWidth="1"/>
    <col min="4841" max="4841" width="9" style="237" customWidth="1"/>
    <col min="4842" max="4842" width="4.85546875" style="237" customWidth="1"/>
    <col min="4843" max="4843" width="5.42578125" style="237" customWidth="1"/>
    <col min="4844" max="4844" width="9.140625" style="237"/>
    <col min="4845" max="4845" width="12.28515625" style="237" bestFit="1" customWidth="1"/>
    <col min="4846" max="5084" width="9.140625" style="237"/>
    <col min="5085" max="5085" width="6.85546875" style="237" customWidth="1"/>
    <col min="5086" max="5086" width="7.140625" style="237" customWidth="1"/>
    <col min="5087" max="5087" width="8.85546875" style="237" customWidth="1"/>
    <col min="5088" max="5088" width="5" style="237" customWidth="1"/>
    <col min="5089" max="5089" width="6" style="237" customWidth="1"/>
    <col min="5090" max="5090" width="5" style="237" customWidth="1"/>
    <col min="5091" max="5091" width="6.85546875" style="237" customWidth="1"/>
    <col min="5092" max="5092" width="1.28515625" style="237" customWidth="1"/>
    <col min="5093" max="5093" width="7.7109375" style="237" customWidth="1"/>
    <col min="5094" max="5094" width="5.85546875" style="237" customWidth="1"/>
    <col min="5095" max="5095" width="7.5703125" style="237" customWidth="1"/>
    <col min="5096" max="5096" width="5.42578125" style="237" customWidth="1"/>
    <col min="5097" max="5097" width="9" style="237" customWidth="1"/>
    <col min="5098" max="5098" width="4.85546875" style="237" customWidth="1"/>
    <col min="5099" max="5099" width="5.42578125" style="237" customWidth="1"/>
    <col min="5100" max="5100" width="9.140625" style="237"/>
    <col min="5101" max="5101" width="12.28515625" style="237" bestFit="1" customWidth="1"/>
    <col min="5102" max="5340" width="9.140625" style="237"/>
    <col min="5341" max="5341" width="6.85546875" style="237" customWidth="1"/>
    <col min="5342" max="5342" width="7.140625" style="237" customWidth="1"/>
    <col min="5343" max="5343" width="8.85546875" style="237" customWidth="1"/>
    <col min="5344" max="5344" width="5" style="237" customWidth="1"/>
    <col min="5345" max="5345" width="6" style="237" customWidth="1"/>
    <col min="5346" max="5346" width="5" style="237" customWidth="1"/>
    <col min="5347" max="5347" width="6.85546875" style="237" customWidth="1"/>
    <col min="5348" max="5348" width="1.28515625" style="237" customWidth="1"/>
    <col min="5349" max="5349" width="7.7109375" style="237" customWidth="1"/>
    <col min="5350" max="5350" width="5.85546875" style="237" customWidth="1"/>
    <col min="5351" max="5351" width="7.5703125" style="237" customWidth="1"/>
    <col min="5352" max="5352" width="5.42578125" style="237" customWidth="1"/>
    <col min="5353" max="5353" width="9" style="237" customWidth="1"/>
    <col min="5354" max="5354" width="4.85546875" style="237" customWidth="1"/>
    <col min="5355" max="5355" width="5.42578125" style="237" customWidth="1"/>
    <col min="5356" max="5356" width="9.140625" style="237"/>
    <col min="5357" max="5357" width="12.28515625" style="237" bestFit="1" customWidth="1"/>
    <col min="5358" max="5596" width="9.140625" style="237"/>
    <col min="5597" max="5597" width="6.85546875" style="237" customWidth="1"/>
    <col min="5598" max="5598" width="7.140625" style="237" customWidth="1"/>
    <col min="5599" max="5599" width="8.85546875" style="237" customWidth="1"/>
    <col min="5600" max="5600" width="5" style="237" customWidth="1"/>
    <col min="5601" max="5601" width="6" style="237" customWidth="1"/>
    <col min="5602" max="5602" width="5" style="237" customWidth="1"/>
    <col min="5603" max="5603" width="6.85546875" style="237" customWidth="1"/>
    <col min="5604" max="5604" width="1.28515625" style="237" customWidth="1"/>
    <col min="5605" max="5605" width="7.7109375" style="237" customWidth="1"/>
    <col min="5606" max="5606" width="5.85546875" style="237" customWidth="1"/>
    <col min="5607" max="5607" width="7.5703125" style="237" customWidth="1"/>
    <col min="5608" max="5608" width="5.42578125" style="237" customWidth="1"/>
    <col min="5609" max="5609" width="9" style="237" customWidth="1"/>
    <col min="5610" max="5610" width="4.85546875" style="237" customWidth="1"/>
    <col min="5611" max="5611" width="5.42578125" style="237" customWidth="1"/>
    <col min="5612" max="5612" width="9.140625" style="237"/>
    <col min="5613" max="5613" width="12.28515625" style="237" bestFit="1" customWidth="1"/>
    <col min="5614" max="5852" width="9.140625" style="237"/>
    <col min="5853" max="5853" width="6.85546875" style="237" customWidth="1"/>
    <col min="5854" max="5854" width="7.140625" style="237" customWidth="1"/>
    <col min="5855" max="5855" width="8.85546875" style="237" customWidth="1"/>
    <col min="5856" max="5856" width="5" style="237" customWidth="1"/>
    <col min="5857" max="5857" width="6" style="237" customWidth="1"/>
    <col min="5858" max="5858" width="5" style="237" customWidth="1"/>
    <col min="5859" max="5859" width="6.85546875" style="237" customWidth="1"/>
    <col min="5860" max="5860" width="1.28515625" style="237" customWidth="1"/>
    <col min="5861" max="5861" width="7.7109375" style="237" customWidth="1"/>
    <col min="5862" max="5862" width="5.85546875" style="237" customWidth="1"/>
    <col min="5863" max="5863" width="7.5703125" style="237" customWidth="1"/>
    <col min="5864" max="5864" width="5.42578125" style="237" customWidth="1"/>
    <col min="5865" max="5865" width="9" style="237" customWidth="1"/>
    <col min="5866" max="5866" width="4.85546875" style="237" customWidth="1"/>
    <col min="5867" max="5867" width="5.42578125" style="237" customWidth="1"/>
    <col min="5868" max="5868" width="9.140625" style="237"/>
    <col min="5869" max="5869" width="12.28515625" style="237" bestFit="1" customWidth="1"/>
    <col min="5870" max="6108" width="9.140625" style="237"/>
    <col min="6109" max="6109" width="6.85546875" style="237" customWidth="1"/>
    <col min="6110" max="6110" width="7.140625" style="237" customWidth="1"/>
    <col min="6111" max="6111" width="8.85546875" style="237" customWidth="1"/>
    <col min="6112" max="6112" width="5" style="237" customWidth="1"/>
    <col min="6113" max="6113" width="6" style="237" customWidth="1"/>
    <col min="6114" max="6114" width="5" style="237" customWidth="1"/>
    <col min="6115" max="6115" width="6.85546875" style="237" customWidth="1"/>
    <col min="6116" max="6116" width="1.28515625" style="237" customWidth="1"/>
    <col min="6117" max="6117" width="7.7109375" style="237" customWidth="1"/>
    <col min="6118" max="6118" width="5.85546875" style="237" customWidth="1"/>
    <col min="6119" max="6119" width="7.5703125" style="237" customWidth="1"/>
    <col min="6120" max="6120" width="5.42578125" style="237" customWidth="1"/>
    <col min="6121" max="6121" width="9" style="237" customWidth="1"/>
    <col min="6122" max="6122" width="4.85546875" style="237" customWidth="1"/>
    <col min="6123" max="6123" width="5.42578125" style="237" customWidth="1"/>
    <col min="6124" max="6124" width="9.140625" style="237"/>
    <col min="6125" max="6125" width="12.28515625" style="237" bestFit="1" customWidth="1"/>
    <col min="6126" max="6364" width="9.140625" style="237"/>
    <col min="6365" max="6365" width="6.85546875" style="237" customWidth="1"/>
    <col min="6366" max="6366" width="7.140625" style="237" customWidth="1"/>
    <col min="6367" max="6367" width="8.85546875" style="237" customWidth="1"/>
    <col min="6368" max="6368" width="5" style="237" customWidth="1"/>
    <col min="6369" max="6369" width="6" style="237" customWidth="1"/>
    <col min="6370" max="6370" width="5" style="237" customWidth="1"/>
    <col min="6371" max="6371" width="6.85546875" style="237" customWidth="1"/>
    <col min="6372" max="6372" width="1.28515625" style="237" customWidth="1"/>
    <col min="6373" max="6373" width="7.7109375" style="237" customWidth="1"/>
    <col min="6374" max="6374" width="5.85546875" style="237" customWidth="1"/>
    <col min="6375" max="6375" width="7.5703125" style="237" customWidth="1"/>
    <col min="6376" max="6376" width="5.42578125" style="237" customWidth="1"/>
    <col min="6377" max="6377" width="9" style="237" customWidth="1"/>
    <col min="6378" max="6378" width="4.85546875" style="237" customWidth="1"/>
    <col min="6379" max="6379" width="5.42578125" style="237" customWidth="1"/>
    <col min="6380" max="6380" width="9.140625" style="237"/>
    <col min="6381" max="6381" width="12.28515625" style="237" bestFit="1" customWidth="1"/>
    <col min="6382" max="6620" width="9.140625" style="237"/>
    <col min="6621" max="6621" width="6.85546875" style="237" customWidth="1"/>
    <col min="6622" max="6622" width="7.140625" style="237" customWidth="1"/>
    <col min="6623" max="6623" width="8.85546875" style="237" customWidth="1"/>
    <col min="6624" max="6624" width="5" style="237" customWidth="1"/>
    <col min="6625" max="6625" width="6" style="237" customWidth="1"/>
    <col min="6626" max="6626" width="5" style="237" customWidth="1"/>
    <col min="6627" max="6627" width="6.85546875" style="237" customWidth="1"/>
    <col min="6628" max="6628" width="1.28515625" style="237" customWidth="1"/>
    <col min="6629" max="6629" width="7.7109375" style="237" customWidth="1"/>
    <col min="6630" max="6630" width="5.85546875" style="237" customWidth="1"/>
    <col min="6631" max="6631" width="7.5703125" style="237" customWidth="1"/>
    <col min="6632" max="6632" width="5.42578125" style="237" customWidth="1"/>
    <col min="6633" max="6633" width="9" style="237" customWidth="1"/>
    <col min="6634" max="6634" width="4.85546875" style="237" customWidth="1"/>
    <col min="6635" max="6635" width="5.42578125" style="237" customWidth="1"/>
    <col min="6636" max="6636" width="9.140625" style="237"/>
    <col min="6637" max="6637" width="12.28515625" style="237" bestFit="1" customWidth="1"/>
    <col min="6638" max="6876" width="9.140625" style="237"/>
    <col min="6877" max="6877" width="6.85546875" style="237" customWidth="1"/>
    <col min="6878" max="6878" width="7.140625" style="237" customWidth="1"/>
    <col min="6879" max="6879" width="8.85546875" style="237" customWidth="1"/>
    <col min="6880" max="6880" width="5" style="237" customWidth="1"/>
    <col min="6881" max="6881" width="6" style="237" customWidth="1"/>
    <col min="6882" max="6882" width="5" style="237" customWidth="1"/>
    <col min="6883" max="6883" width="6.85546875" style="237" customWidth="1"/>
    <col min="6884" max="6884" width="1.28515625" style="237" customWidth="1"/>
    <col min="6885" max="6885" width="7.7109375" style="237" customWidth="1"/>
    <col min="6886" max="6886" width="5.85546875" style="237" customWidth="1"/>
    <col min="6887" max="6887" width="7.5703125" style="237" customWidth="1"/>
    <col min="6888" max="6888" width="5.42578125" style="237" customWidth="1"/>
    <col min="6889" max="6889" width="9" style="237" customWidth="1"/>
    <col min="6890" max="6890" width="4.85546875" style="237" customWidth="1"/>
    <col min="6891" max="6891" width="5.42578125" style="237" customWidth="1"/>
    <col min="6892" max="6892" width="9.140625" style="237"/>
    <col min="6893" max="6893" width="12.28515625" style="237" bestFit="1" customWidth="1"/>
    <col min="6894" max="7132" width="9.140625" style="237"/>
    <col min="7133" max="7133" width="6.85546875" style="237" customWidth="1"/>
    <col min="7134" max="7134" width="7.140625" style="237" customWidth="1"/>
    <col min="7135" max="7135" width="8.85546875" style="237" customWidth="1"/>
    <col min="7136" max="7136" width="5" style="237" customWidth="1"/>
    <col min="7137" max="7137" width="6" style="237" customWidth="1"/>
    <col min="7138" max="7138" width="5" style="237" customWidth="1"/>
    <col min="7139" max="7139" width="6.85546875" style="237" customWidth="1"/>
    <col min="7140" max="7140" width="1.28515625" style="237" customWidth="1"/>
    <col min="7141" max="7141" width="7.7109375" style="237" customWidth="1"/>
    <col min="7142" max="7142" width="5.85546875" style="237" customWidth="1"/>
    <col min="7143" max="7143" width="7.5703125" style="237" customWidth="1"/>
    <col min="7144" max="7144" width="5.42578125" style="237" customWidth="1"/>
    <col min="7145" max="7145" width="9" style="237" customWidth="1"/>
    <col min="7146" max="7146" width="4.85546875" style="237" customWidth="1"/>
    <col min="7147" max="7147" width="5.42578125" style="237" customWidth="1"/>
    <col min="7148" max="7148" width="9.140625" style="237"/>
    <col min="7149" max="7149" width="12.28515625" style="237" bestFit="1" customWidth="1"/>
    <col min="7150" max="7388" width="9.140625" style="237"/>
    <col min="7389" max="7389" width="6.85546875" style="237" customWidth="1"/>
    <col min="7390" max="7390" width="7.140625" style="237" customWidth="1"/>
    <col min="7391" max="7391" width="8.85546875" style="237" customWidth="1"/>
    <col min="7392" max="7392" width="5" style="237" customWidth="1"/>
    <col min="7393" max="7393" width="6" style="237" customWidth="1"/>
    <col min="7394" max="7394" width="5" style="237" customWidth="1"/>
    <col min="7395" max="7395" width="6.85546875" style="237" customWidth="1"/>
    <col min="7396" max="7396" width="1.28515625" style="237" customWidth="1"/>
    <col min="7397" max="7397" width="7.7109375" style="237" customWidth="1"/>
    <col min="7398" max="7398" width="5.85546875" style="237" customWidth="1"/>
    <col min="7399" max="7399" width="7.5703125" style="237" customWidth="1"/>
    <col min="7400" max="7400" width="5.42578125" style="237" customWidth="1"/>
    <col min="7401" max="7401" width="9" style="237" customWidth="1"/>
    <col min="7402" max="7402" width="4.85546875" style="237" customWidth="1"/>
    <col min="7403" max="7403" width="5.42578125" style="237" customWidth="1"/>
    <col min="7404" max="7404" width="9.140625" style="237"/>
    <col min="7405" max="7405" width="12.28515625" style="237" bestFit="1" customWidth="1"/>
    <col min="7406" max="7644" width="9.140625" style="237"/>
    <col min="7645" max="7645" width="6.85546875" style="237" customWidth="1"/>
    <col min="7646" max="7646" width="7.140625" style="237" customWidth="1"/>
    <col min="7647" max="7647" width="8.85546875" style="237" customWidth="1"/>
    <col min="7648" max="7648" width="5" style="237" customWidth="1"/>
    <col min="7649" max="7649" width="6" style="237" customWidth="1"/>
    <col min="7650" max="7650" width="5" style="237" customWidth="1"/>
    <col min="7651" max="7651" width="6.85546875" style="237" customWidth="1"/>
    <col min="7652" max="7652" width="1.28515625" style="237" customWidth="1"/>
    <col min="7653" max="7653" width="7.7109375" style="237" customWidth="1"/>
    <col min="7654" max="7654" width="5.85546875" style="237" customWidth="1"/>
    <col min="7655" max="7655" width="7.5703125" style="237" customWidth="1"/>
    <col min="7656" max="7656" width="5.42578125" style="237" customWidth="1"/>
    <col min="7657" max="7657" width="9" style="237" customWidth="1"/>
    <col min="7658" max="7658" width="4.85546875" style="237" customWidth="1"/>
    <col min="7659" max="7659" width="5.42578125" style="237" customWidth="1"/>
    <col min="7660" max="7660" width="9.140625" style="237"/>
    <col min="7661" max="7661" width="12.28515625" style="237" bestFit="1" customWidth="1"/>
    <col min="7662" max="7900" width="9.140625" style="237"/>
    <col min="7901" max="7901" width="6.85546875" style="237" customWidth="1"/>
    <col min="7902" max="7902" width="7.140625" style="237" customWidth="1"/>
    <col min="7903" max="7903" width="8.85546875" style="237" customWidth="1"/>
    <col min="7904" max="7904" width="5" style="237" customWidth="1"/>
    <col min="7905" max="7905" width="6" style="237" customWidth="1"/>
    <col min="7906" max="7906" width="5" style="237" customWidth="1"/>
    <col min="7907" max="7907" width="6.85546875" style="237" customWidth="1"/>
    <col min="7908" max="7908" width="1.28515625" style="237" customWidth="1"/>
    <col min="7909" max="7909" width="7.7109375" style="237" customWidth="1"/>
    <col min="7910" max="7910" width="5.85546875" style="237" customWidth="1"/>
    <col min="7911" max="7911" width="7.5703125" style="237" customWidth="1"/>
    <col min="7912" max="7912" width="5.42578125" style="237" customWidth="1"/>
    <col min="7913" max="7913" width="9" style="237" customWidth="1"/>
    <col min="7914" max="7914" width="4.85546875" style="237" customWidth="1"/>
    <col min="7915" max="7915" width="5.42578125" style="237" customWidth="1"/>
    <col min="7916" max="7916" width="9.140625" style="237"/>
    <col min="7917" max="7917" width="12.28515625" style="237" bestFit="1" customWidth="1"/>
    <col min="7918" max="8156" width="9.140625" style="237"/>
    <col min="8157" max="8157" width="6.85546875" style="237" customWidth="1"/>
    <col min="8158" max="8158" width="7.140625" style="237" customWidth="1"/>
    <col min="8159" max="8159" width="8.85546875" style="237" customWidth="1"/>
    <col min="8160" max="8160" width="5" style="237" customWidth="1"/>
    <col min="8161" max="8161" width="6" style="237" customWidth="1"/>
    <col min="8162" max="8162" width="5" style="237" customWidth="1"/>
    <col min="8163" max="8163" width="6.85546875" style="237" customWidth="1"/>
    <col min="8164" max="8164" width="1.28515625" style="237" customWidth="1"/>
    <col min="8165" max="8165" width="7.7109375" style="237" customWidth="1"/>
    <col min="8166" max="8166" width="5.85546875" style="237" customWidth="1"/>
    <col min="8167" max="8167" width="7.5703125" style="237" customWidth="1"/>
    <col min="8168" max="8168" width="5.42578125" style="237" customWidth="1"/>
    <col min="8169" max="8169" width="9" style="237" customWidth="1"/>
    <col min="8170" max="8170" width="4.85546875" style="237" customWidth="1"/>
    <col min="8171" max="8171" width="5.42578125" style="237" customWidth="1"/>
    <col min="8172" max="8172" width="9.140625" style="237"/>
    <col min="8173" max="8173" width="12.28515625" style="237" bestFit="1" customWidth="1"/>
    <col min="8174" max="8412" width="9.140625" style="237"/>
    <col min="8413" max="8413" width="6.85546875" style="237" customWidth="1"/>
    <col min="8414" max="8414" width="7.140625" style="237" customWidth="1"/>
    <col min="8415" max="8415" width="8.85546875" style="237" customWidth="1"/>
    <col min="8416" max="8416" width="5" style="237" customWidth="1"/>
    <col min="8417" max="8417" width="6" style="237" customWidth="1"/>
    <col min="8418" max="8418" width="5" style="237" customWidth="1"/>
    <col min="8419" max="8419" width="6.85546875" style="237" customWidth="1"/>
    <col min="8420" max="8420" width="1.28515625" style="237" customWidth="1"/>
    <col min="8421" max="8421" width="7.7109375" style="237" customWidth="1"/>
    <col min="8422" max="8422" width="5.85546875" style="237" customWidth="1"/>
    <col min="8423" max="8423" width="7.5703125" style="237" customWidth="1"/>
    <col min="8424" max="8424" width="5.42578125" style="237" customWidth="1"/>
    <col min="8425" max="8425" width="9" style="237" customWidth="1"/>
    <col min="8426" max="8426" width="4.85546875" style="237" customWidth="1"/>
    <col min="8427" max="8427" width="5.42578125" style="237" customWidth="1"/>
    <col min="8428" max="8428" width="9.140625" style="237"/>
    <col min="8429" max="8429" width="12.28515625" style="237" bestFit="1" customWidth="1"/>
    <col min="8430" max="8668" width="9.140625" style="237"/>
    <col min="8669" max="8669" width="6.85546875" style="237" customWidth="1"/>
    <col min="8670" max="8670" width="7.140625" style="237" customWidth="1"/>
    <col min="8671" max="8671" width="8.85546875" style="237" customWidth="1"/>
    <col min="8672" max="8672" width="5" style="237" customWidth="1"/>
    <col min="8673" max="8673" width="6" style="237" customWidth="1"/>
    <col min="8674" max="8674" width="5" style="237" customWidth="1"/>
    <col min="8675" max="8675" width="6.85546875" style="237" customWidth="1"/>
    <col min="8676" max="8676" width="1.28515625" style="237" customWidth="1"/>
    <col min="8677" max="8677" width="7.7109375" style="237" customWidth="1"/>
    <col min="8678" max="8678" width="5.85546875" style="237" customWidth="1"/>
    <col min="8679" max="8679" width="7.5703125" style="237" customWidth="1"/>
    <col min="8680" max="8680" width="5.42578125" style="237" customWidth="1"/>
    <col min="8681" max="8681" width="9" style="237" customWidth="1"/>
    <col min="8682" max="8682" width="4.85546875" style="237" customWidth="1"/>
    <col min="8683" max="8683" width="5.42578125" style="237" customWidth="1"/>
    <col min="8684" max="8684" width="9.140625" style="237"/>
    <col min="8685" max="8685" width="12.28515625" style="237" bestFit="1" customWidth="1"/>
    <col min="8686" max="8924" width="9.140625" style="237"/>
    <col min="8925" max="8925" width="6.85546875" style="237" customWidth="1"/>
    <col min="8926" max="8926" width="7.140625" style="237" customWidth="1"/>
    <col min="8927" max="8927" width="8.85546875" style="237" customWidth="1"/>
    <col min="8928" max="8928" width="5" style="237" customWidth="1"/>
    <col min="8929" max="8929" width="6" style="237" customWidth="1"/>
    <col min="8930" max="8930" width="5" style="237" customWidth="1"/>
    <col min="8931" max="8931" width="6.85546875" style="237" customWidth="1"/>
    <col min="8932" max="8932" width="1.28515625" style="237" customWidth="1"/>
    <col min="8933" max="8933" width="7.7109375" style="237" customWidth="1"/>
    <col min="8934" max="8934" width="5.85546875" style="237" customWidth="1"/>
    <col min="8935" max="8935" width="7.5703125" style="237" customWidth="1"/>
    <col min="8936" max="8936" width="5.42578125" style="237" customWidth="1"/>
    <col min="8937" max="8937" width="9" style="237" customWidth="1"/>
    <col min="8938" max="8938" width="4.85546875" style="237" customWidth="1"/>
    <col min="8939" max="8939" width="5.42578125" style="237" customWidth="1"/>
    <col min="8940" max="8940" width="9.140625" style="237"/>
    <col min="8941" max="8941" width="12.28515625" style="237" bestFit="1" customWidth="1"/>
    <col min="8942" max="9180" width="9.140625" style="237"/>
    <col min="9181" max="9181" width="6.85546875" style="237" customWidth="1"/>
    <col min="9182" max="9182" width="7.140625" style="237" customWidth="1"/>
    <col min="9183" max="9183" width="8.85546875" style="237" customWidth="1"/>
    <col min="9184" max="9184" width="5" style="237" customWidth="1"/>
    <col min="9185" max="9185" width="6" style="237" customWidth="1"/>
    <col min="9186" max="9186" width="5" style="237" customWidth="1"/>
    <col min="9187" max="9187" width="6.85546875" style="237" customWidth="1"/>
    <col min="9188" max="9188" width="1.28515625" style="237" customWidth="1"/>
    <col min="9189" max="9189" width="7.7109375" style="237" customWidth="1"/>
    <col min="9190" max="9190" width="5.85546875" style="237" customWidth="1"/>
    <col min="9191" max="9191" width="7.5703125" style="237" customWidth="1"/>
    <col min="9192" max="9192" width="5.42578125" style="237" customWidth="1"/>
    <col min="9193" max="9193" width="9" style="237" customWidth="1"/>
    <col min="9194" max="9194" width="4.85546875" style="237" customWidth="1"/>
    <col min="9195" max="9195" width="5.42578125" style="237" customWidth="1"/>
    <col min="9196" max="9196" width="9.140625" style="237"/>
    <col min="9197" max="9197" width="12.28515625" style="237" bestFit="1" customWidth="1"/>
    <col min="9198" max="9436" width="9.140625" style="237"/>
    <col min="9437" max="9437" width="6.85546875" style="237" customWidth="1"/>
    <col min="9438" max="9438" width="7.140625" style="237" customWidth="1"/>
    <col min="9439" max="9439" width="8.85546875" style="237" customWidth="1"/>
    <col min="9440" max="9440" width="5" style="237" customWidth="1"/>
    <col min="9441" max="9441" width="6" style="237" customWidth="1"/>
    <col min="9442" max="9442" width="5" style="237" customWidth="1"/>
    <col min="9443" max="9443" width="6.85546875" style="237" customWidth="1"/>
    <col min="9444" max="9444" width="1.28515625" style="237" customWidth="1"/>
    <col min="9445" max="9445" width="7.7109375" style="237" customWidth="1"/>
    <col min="9446" max="9446" width="5.85546875" style="237" customWidth="1"/>
    <col min="9447" max="9447" width="7.5703125" style="237" customWidth="1"/>
    <col min="9448" max="9448" width="5.42578125" style="237" customWidth="1"/>
    <col min="9449" max="9449" width="9" style="237" customWidth="1"/>
    <col min="9450" max="9450" width="4.85546875" style="237" customWidth="1"/>
    <col min="9451" max="9451" width="5.42578125" style="237" customWidth="1"/>
    <col min="9452" max="9452" width="9.140625" style="237"/>
    <col min="9453" max="9453" width="12.28515625" style="237" bestFit="1" customWidth="1"/>
    <col min="9454" max="9692" width="9.140625" style="237"/>
    <col min="9693" max="9693" width="6.85546875" style="237" customWidth="1"/>
    <col min="9694" max="9694" width="7.140625" style="237" customWidth="1"/>
    <col min="9695" max="9695" width="8.85546875" style="237" customWidth="1"/>
    <col min="9696" max="9696" width="5" style="237" customWidth="1"/>
    <col min="9697" max="9697" width="6" style="237" customWidth="1"/>
    <col min="9698" max="9698" width="5" style="237" customWidth="1"/>
    <col min="9699" max="9699" width="6.85546875" style="237" customWidth="1"/>
    <col min="9700" max="9700" width="1.28515625" style="237" customWidth="1"/>
    <col min="9701" max="9701" width="7.7109375" style="237" customWidth="1"/>
    <col min="9702" max="9702" width="5.85546875" style="237" customWidth="1"/>
    <col min="9703" max="9703" width="7.5703125" style="237" customWidth="1"/>
    <col min="9704" max="9704" width="5.42578125" style="237" customWidth="1"/>
    <col min="9705" max="9705" width="9" style="237" customWidth="1"/>
    <col min="9706" max="9706" width="4.85546875" style="237" customWidth="1"/>
    <col min="9707" max="9707" width="5.42578125" style="237" customWidth="1"/>
    <col min="9708" max="9708" width="9.140625" style="237"/>
    <col min="9709" max="9709" width="12.28515625" style="237" bestFit="1" customWidth="1"/>
    <col min="9710" max="9948" width="9.140625" style="237"/>
    <col min="9949" max="9949" width="6.85546875" style="237" customWidth="1"/>
    <col min="9950" max="9950" width="7.140625" style="237" customWidth="1"/>
    <col min="9951" max="9951" width="8.85546875" style="237" customWidth="1"/>
    <col min="9952" max="9952" width="5" style="237" customWidth="1"/>
    <col min="9953" max="9953" width="6" style="237" customWidth="1"/>
    <col min="9954" max="9954" width="5" style="237" customWidth="1"/>
    <col min="9955" max="9955" width="6.85546875" style="237" customWidth="1"/>
    <col min="9956" max="9956" width="1.28515625" style="237" customWidth="1"/>
    <col min="9957" max="9957" width="7.7109375" style="237" customWidth="1"/>
    <col min="9958" max="9958" width="5.85546875" style="237" customWidth="1"/>
    <col min="9959" max="9959" width="7.5703125" style="237" customWidth="1"/>
    <col min="9960" max="9960" width="5.42578125" style="237" customWidth="1"/>
    <col min="9961" max="9961" width="9" style="237" customWidth="1"/>
    <col min="9962" max="9962" width="4.85546875" style="237" customWidth="1"/>
    <col min="9963" max="9963" width="5.42578125" style="237" customWidth="1"/>
    <col min="9964" max="9964" width="9.140625" style="237"/>
    <col min="9965" max="9965" width="12.28515625" style="237" bestFit="1" customWidth="1"/>
    <col min="9966" max="10204" width="9.140625" style="237"/>
    <col min="10205" max="10205" width="6.85546875" style="237" customWidth="1"/>
    <col min="10206" max="10206" width="7.140625" style="237" customWidth="1"/>
    <col min="10207" max="10207" width="8.85546875" style="237" customWidth="1"/>
    <col min="10208" max="10208" width="5" style="237" customWidth="1"/>
    <col min="10209" max="10209" width="6" style="237" customWidth="1"/>
    <col min="10210" max="10210" width="5" style="237" customWidth="1"/>
    <col min="10211" max="10211" width="6.85546875" style="237" customWidth="1"/>
    <col min="10212" max="10212" width="1.28515625" style="237" customWidth="1"/>
    <col min="10213" max="10213" width="7.7109375" style="237" customWidth="1"/>
    <col min="10214" max="10214" width="5.85546875" style="237" customWidth="1"/>
    <col min="10215" max="10215" width="7.5703125" style="237" customWidth="1"/>
    <col min="10216" max="10216" width="5.42578125" style="237" customWidth="1"/>
    <col min="10217" max="10217" width="9" style="237" customWidth="1"/>
    <col min="10218" max="10218" width="4.85546875" style="237" customWidth="1"/>
    <col min="10219" max="10219" width="5.42578125" style="237" customWidth="1"/>
    <col min="10220" max="10220" width="9.140625" style="237"/>
    <col min="10221" max="10221" width="12.28515625" style="237" bestFit="1" customWidth="1"/>
    <col min="10222" max="10460" width="9.140625" style="237"/>
    <col min="10461" max="10461" width="6.85546875" style="237" customWidth="1"/>
    <col min="10462" max="10462" width="7.140625" style="237" customWidth="1"/>
    <col min="10463" max="10463" width="8.85546875" style="237" customWidth="1"/>
    <col min="10464" max="10464" width="5" style="237" customWidth="1"/>
    <col min="10465" max="10465" width="6" style="237" customWidth="1"/>
    <col min="10466" max="10466" width="5" style="237" customWidth="1"/>
    <col min="10467" max="10467" width="6.85546875" style="237" customWidth="1"/>
    <col min="10468" max="10468" width="1.28515625" style="237" customWidth="1"/>
    <col min="10469" max="10469" width="7.7109375" style="237" customWidth="1"/>
    <col min="10470" max="10470" width="5.85546875" style="237" customWidth="1"/>
    <col min="10471" max="10471" width="7.5703125" style="237" customWidth="1"/>
    <col min="10472" max="10472" width="5.42578125" style="237" customWidth="1"/>
    <col min="10473" max="10473" width="9" style="237" customWidth="1"/>
    <col min="10474" max="10474" width="4.85546875" style="237" customWidth="1"/>
    <col min="10475" max="10475" width="5.42578125" style="237" customWidth="1"/>
    <col min="10476" max="10476" width="9.140625" style="237"/>
    <col min="10477" max="10477" width="12.28515625" style="237" bestFit="1" customWidth="1"/>
    <col min="10478" max="10716" width="9.140625" style="237"/>
    <col min="10717" max="10717" width="6.85546875" style="237" customWidth="1"/>
    <col min="10718" max="10718" width="7.140625" style="237" customWidth="1"/>
    <col min="10719" max="10719" width="8.85546875" style="237" customWidth="1"/>
    <col min="10720" max="10720" width="5" style="237" customWidth="1"/>
    <col min="10721" max="10721" width="6" style="237" customWidth="1"/>
    <col min="10722" max="10722" width="5" style="237" customWidth="1"/>
    <col min="10723" max="10723" width="6.85546875" style="237" customWidth="1"/>
    <col min="10724" max="10724" width="1.28515625" style="237" customWidth="1"/>
    <col min="10725" max="10725" width="7.7109375" style="237" customWidth="1"/>
    <col min="10726" max="10726" width="5.85546875" style="237" customWidth="1"/>
    <col min="10727" max="10727" width="7.5703125" style="237" customWidth="1"/>
    <col min="10728" max="10728" width="5.42578125" style="237" customWidth="1"/>
    <col min="10729" max="10729" width="9" style="237" customWidth="1"/>
    <col min="10730" max="10730" width="4.85546875" style="237" customWidth="1"/>
    <col min="10731" max="10731" width="5.42578125" style="237" customWidth="1"/>
    <col min="10732" max="10732" width="9.140625" style="237"/>
    <col min="10733" max="10733" width="12.28515625" style="237" bestFit="1" customWidth="1"/>
    <col min="10734" max="10972" width="9.140625" style="237"/>
    <col min="10973" max="10973" width="6.85546875" style="237" customWidth="1"/>
    <col min="10974" max="10974" width="7.140625" style="237" customWidth="1"/>
    <col min="10975" max="10975" width="8.85546875" style="237" customWidth="1"/>
    <col min="10976" max="10976" width="5" style="237" customWidth="1"/>
    <col min="10977" max="10977" width="6" style="237" customWidth="1"/>
    <col min="10978" max="10978" width="5" style="237" customWidth="1"/>
    <col min="10979" max="10979" width="6.85546875" style="237" customWidth="1"/>
    <col min="10980" max="10980" width="1.28515625" style="237" customWidth="1"/>
    <col min="10981" max="10981" width="7.7109375" style="237" customWidth="1"/>
    <col min="10982" max="10982" width="5.85546875" style="237" customWidth="1"/>
    <col min="10983" max="10983" width="7.5703125" style="237" customWidth="1"/>
    <col min="10984" max="10984" width="5.42578125" style="237" customWidth="1"/>
    <col min="10985" max="10985" width="9" style="237" customWidth="1"/>
    <col min="10986" max="10986" width="4.85546875" style="237" customWidth="1"/>
    <col min="10987" max="10987" width="5.42578125" style="237" customWidth="1"/>
    <col min="10988" max="10988" width="9.140625" style="237"/>
    <col min="10989" max="10989" width="12.28515625" style="237" bestFit="1" customWidth="1"/>
    <col min="10990" max="11228" width="9.140625" style="237"/>
    <col min="11229" max="11229" width="6.85546875" style="237" customWidth="1"/>
    <col min="11230" max="11230" width="7.140625" style="237" customWidth="1"/>
    <col min="11231" max="11231" width="8.85546875" style="237" customWidth="1"/>
    <col min="11232" max="11232" width="5" style="237" customWidth="1"/>
    <col min="11233" max="11233" width="6" style="237" customWidth="1"/>
    <col min="11234" max="11234" width="5" style="237" customWidth="1"/>
    <col min="11235" max="11235" width="6.85546875" style="237" customWidth="1"/>
    <col min="11236" max="11236" width="1.28515625" style="237" customWidth="1"/>
    <col min="11237" max="11237" width="7.7109375" style="237" customWidth="1"/>
    <col min="11238" max="11238" width="5.85546875" style="237" customWidth="1"/>
    <col min="11239" max="11239" width="7.5703125" style="237" customWidth="1"/>
    <col min="11240" max="11240" width="5.42578125" style="237" customWidth="1"/>
    <col min="11241" max="11241" width="9" style="237" customWidth="1"/>
    <col min="11242" max="11242" width="4.85546875" style="237" customWidth="1"/>
    <col min="11243" max="11243" width="5.42578125" style="237" customWidth="1"/>
    <col min="11244" max="11244" width="9.140625" style="237"/>
    <col min="11245" max="11245" width="12.28515625" style="237" bestFit="1" customWidth="1"/>
    <col min="11246" max="11484" width="9.140625" style="237"/>
    <col min="11485" max="11485" width="6.85546875" style="237" customWidth="1"/>
    <col min="11486" max="11486" width="7.140625" style="237" customWidth="1"/>
    <col min="11487" max="11487" width="8.85546875" style="237" customWidth="1"/>
    <col min="11488" max="11488" width="5" style="237" customWidth="1"/>
    <col min="11489" max="11489" width="6" style="237" customWidth="1"/>
    <col min="11490" max="11490" width="5" style="237" customWidth="1"/>
    <col min="11491" max="11491" width="6.85546875" style="237" customWidth="1"/>
    <col min="11492" max="11492" width="1.28515625" style="237" customWidth="1"/>
    <col min="11493" max="11493" width="7.7109375" style="237" customWidth="1"/>
    <col min="11494" max="11494" width="5.85546875" style="237" customWidth="1"/>
    <col min="11495" max="11495" width="7.5703125" style="237" customWidth="1"/>
    <col min="11496" max="11496" width="5.42578125" style="237" customWidth="1"/>
    <col min="11497" max="11497" width="9" style="237" customWidth="1"/>
    <col min="11498" max="11498" width="4.85546875" style="237" customWidth="1"/>
    <col min="11499" max="11499" width="5.42578125" style="237" customWidth="1"/>
    <col min="11500" max="11500" width="9.140625" style="237"/>
    <col min="11501" max="11501" width="12.28515625" style="237" bestFit="1" customWidth="1"/>
    <col min="11502" max="11740" width="9.140625" style="237"/>
    <col min="11741" max="11741" width="6.85546875" style="237" customWidth="1"/>
    <col min="11742" max="11742" width="7.140625" style="237" customWidth="1"/>
    <col min="11743" max="11743" width="8.85546875" style="237" customWidth="1"/>
    <col min="11744" max="11744" width="5" style="237" customWidth="1"/>
    <col min="11745" max="11745" width="6" style="237" customWidth="1"/>
    <col min="11746" max="11746" width="5" style="237" customWidth="1"/>
    <col min="11747" max="11747" width="6.85546875" style="237" customWidth="1"/>
    <col min="11748" max="11748" width="1.28515625" style="237" customWidth="1"/>
    <col min="11749" max="11749" width="7.7109375" style="237" customWidth="1"/>
    <col min="11750" max="11750" width="5.85546875" style="237" customWidth="1"/>
    <col min="11751" max="11751" width="7.5703125" style="237" customWidth="1"/>
    <col min="11752" max="11752" width="5.42578125" style="237" customWidth="1"/>
    <col min="11753" max="11753" width="9" style="237" customWidth="1"/>
    <col min="11754" max="11754" width="4.85546875" style="237" customWidth="1"/>
    <col min="11755" max="11755" width="5.42578125" style="237" customWidth="1"/>
    <col min="11756" max="11756" width="9.140625" style="237"/>
    <col min="11757" max="11757" width="12.28515625" style="237" bestFit="1" customWidth="1"/>
    <col min="11758" max="11996" width="9.140625" style="237"/>
    <col min="11997" max="11997" width="6.85546875" style="237" customWidth="1"/>
    <col min="11998" max="11998" width="7.140625" style="237" customWidth="1"/>
    <col min="11999" max="11999" width="8.85546875" style="237" customWidth="1"/>
    <col min="12000" max="12000" width="5" style="237" customWidth="1"/>
    <col min="12001" max="12001" width="6" style="237" customWidth="1"/>
    <col min="12002" max="12002" width="5" style="237" customWidth="1"/>
    <col min="12003" max="12003" width="6.85546875" style="237" customWidth="1"/>
    <col min="12004" max="12004" width="1.28515625" style="237" customWidth="1"/>
    <col min="12005" max="12005" width="7.7109375" style="237" customWidth="1"/>
    <col min="12006" max="12006" width="5.85546875" style="237" customWidth="1"/>
    <col min="12007" max="12007" width="7.5703125" style="237" customWidth="1"/>
    <col min="12008" max="12008" width="5.42578125" style="237" customWidth="1"/>
    <col min="12009" max="12009" width="9" style="237" customWidth="1"/>
    <col min="12010" max="12010" width="4.85546875" style="237" customWidth="1"/>
    <col min="12011" max="12011" width="5.42578125" style="237" customWidth="1"/>
    <col min="12012" max="12012" width="9.140625" style="237"/>
    <col min="12013" max="12013" width="12.28515625" style="237" bestFit="1" customWidth="1"/>
    <col min="12014" max="12252" width="9.140625" style="237"/>
    <col min="12253" max="12253" width="6.85546875" style="237" customWidth="1"/>
    <col min="12254" max="12254" width="7.140625" style="237" customWidth="1"/>
    <col min="12255" max="12255" width="8.85546875" style="237" customWidth="1"/>
    <col min="12256" max="12256" width="5" style="237" customWidth="1"/>
    <col min="12257" max="12257" width="6" style="237" customWidth="1"/>
    <col min="12258" max="12258" width="5" style="237" customWidth="1"/>
    <col min="12259" max="12259" width="6.85546875" style="237" customWidth="1"/>
    <col min="12260" max="12260" width="1.28515625" style="237" customWidth="1"/>
    <col min="12261" max="12261" width="7.7109375" style="237" customWidth="1"/>
    <col min="12262" max="12262" width="5.85546875" style="237" customWidth="1"/>
    <col min="12263" max="12263" width="7.5703125" style="237" customWidth="1"/>
    <col min="12264" max="12264" width="5.42578125" style="237" customWidth="1"/>
    <col min="12265" max="12265" width="9" style="237" customWidth="1"/>
    <col min="12266" max="12266" width="4.85546875" style="237" customWidth="1"/>
    <col min="12267" max="12267" width="5.42578125" style="237" customWidth="1"/>
    <col min="12268" max="12268" width="9.140625" style="237"/>
    <col min="12269" max="12269" width="12.28515625" style="237" bestFit="1" customWidth="1"/>
    <col min="12270" max="12508" width="9.140625" style="237"/>
    <col min="12509" max="12509" width="6.85546875" style="237" customWidth="1"/>
    <col min="12510" max="12510" width="7.140625" style="237" customWidth="1"/>
    <col min="12511" max="12511" width="8.85546875" style="237" customWidth="1"/>
    <col min="12512" max="12512" width="5" style="237" customWidth="1"/>
    <col min="12513" max="12513" width="6" style="237" customWidth="1"/>
    <col min="12514" max="12514" width="5" style="237" customWidth="1"/>
    <col min="12515" max="12515" width="6.85546875" style="237" customWidth="1"/>
    <col min="12516" max="12516" width="1.28515625" style="237" customWidth="1"/>
    <col min="12517" max="12517" width="7.7109375" style="237" customWidth="1"/>
    <col min="12518" max="12518" width="5.85546875" style="237" customWidth="1"/>
    <col min="12519" max="12519" width="7.5703125" style="237" customWidth="1"/>
    <col min="12520" max="12520" width="5.42578125" style="237" customWidth="1"/>
    <col min="12521" max="12521" width="9" style="237" customWidth="1"/>
    <col min="12522" max="12522" width="4.85546875" style="237" customWidth="1"/>
    <col min="12523" max="12523" width="5.42578125" style="237" customWidth="1"/>
    <col min="12524" max="12524" width="9.140625" style="237"/>
    <col min="12525" max="12525" width="12.28515625" style="237" bestFit="1" customWidth="1"/>
    <col min="12526" max="12764" width="9.140625" style="237"/>
    <col min="12765" max="12765" width="6.85546875" style="237" customWidth="1"/>
    <col min="12766" max="12766" width="7.140625" style="237" customWidth="1"/>
    <col min="12767" max="12767" width="8.85546875" style="237" customWidth="1"/>
    <col min="12768" max="12768" width="5" style="237" customWidth="1"/>
    <col min="12769" max="12769" width="6" style="237" customWidth="1"/>
    <col min="12770" max="12770" width="5" style="237" customWidth="1"/>
    <col min="12771" max="12771" width="6.85546875" style="237" customWidth="1"/>
    <col min="12772" max="12772" width="1.28515625" style="237" customWidth="1"/>
    <col min="12773" max="12773" width="7.7109375" style="237" customWidth="1"/>
    <col min="12774" max="12774" width="5.85546875" style="237" customWidth="1"/>
    <col min="12775" max="12775" width="7.5703125" style="237" customWidth="1"/>
    <col min="12776" max="12776" width="5.42578125" style="237" customWidth="1"/>
    <col min="12777" max="12777" width="9" style="237" customWidth="1"/>
    <col min="12778" max="12778" width="4.85546875" style="237" customWidth="1"/>
    <col min="12779" max="12779" width="5.42578125" style="237" customWidth="1"/>
    <col min="12780" max="12780" width="9.140625" style="237"/>
    <col min="12781" max="12781" width="12.28515625" style="237" bestFit="1" customWidth="1"/>
    <col min="12782" max="13020" width="9.140625" style="237"/>
    <col min="13021" max="13021" width="6.85546875" style="237" customWidth="1"/>
    <col min="13022" max="13022" width="7.140625" style="237" customWidth="1"/>
    <col min="13023" max="13023" width="8.85546875" style="237" customWidth="1"/>
    <col min="13024" max="13024" width="5" style="237" customWidth="1"/>
    <col min="13025" max="13025" width="6" style="237" customWidth="1"/>
    <col min="13026" max="13026" width="5" style="237" customWidth="1"/>
    <col min="13027" max="13027" width="6.85546875" style="237" customWidth="1"/>
    <col min="13028" max="13028" width="1.28515625" style="237" customWidth="1"/>
    <col min="13029" max="13029" width="7.7109375" style="237" customWidth="1"/>
    <col min="13030" max="13030" width="5.85546875" style="237" customWidth="1"/>
    <col min="13031" max="13031" width="7.5703125" style="237" customWidth="1"/>
    <col min="13032" max="13032" width="5.42578125" style="237" customWidth="1"/>
    <col min="13033" max="13033" width="9" style="237" customWidth="1"/>
    <col min="13034" max="13034" width="4.85546875" style="237" customWidth="1"/>
    <col min="13035" max="13035" width="5.42578125" style="237" customWidth="1"/>
    <col min="13036" max="13036" width="9.140625" style="237"/>
    <col min="13037" max="13037" width="12.28515625" style="237" bestFit="1" customWidth="1"/>
    <col min="13038" max="13276" width="9.140625" style="237"/>
    <col min="13277" max="13277" width="6.85546875" style="237" customWidth="1"/>
    <col min="13278" max="13278" width="7.140625" style="237" customWidth="1"/>
    <col min="13279" max="13279" width="8.85546875" style="237" customWidth="1"/>
    <col min="13280" max="13280" width="5" style="237" customWidth="1"/>
    <col min="13281" max="13281" width="6" style="237" customWidth="1"/>
    <col min="13282" max="13282" width="5" style="237" customWidth="1"/>
    <col min="13283" max="13283" width="6.85546875" style="237" customWidth="1"/>
    <col min="13284" max="13284" width="1.28515625" style="237" customWidth="1"/>
    <col min="13285" max="13285" width="7.7109375" style="237" customWidth="1"/>
    <col min="13286" max="13286" width="5.85546875" style="237" customWidth="1"/>
    <col min="13287" max="13287" width="7.5703125" style="237" customWidth="1"/>
    <col min="13288" max="13288" width="5.42578125" style="237" customWidth="1"/>
    <col min="13289" max="13289" width="9" style="237" customWidth="1"/>
    <col min="13290" max="13290" width="4.85546875" style="237" customWidth="1"/>
    <col min="13291" max="13291" width="5.42578125" style="237" customWidth="1"/>
    <col min="13292" max="13292" width="9.140625" style="237"/>
    <col min="13293" max="13293" width="12.28515625" style="237" bestFit="1" customWidth="1"/>
    <col min="13294" max="13532" width="9.140625" style="237"/>
    <col min="13533" max="13533" width="6.85546875" style="237" customWidth="1"/>
    <col min="13534" max="13534" width="7.140625" style="237" customWidth="1"/>
    <col min="13535" max="13535" width="8.85546875" style="237" customWidth="1"/>
    <col min="13536" max="13536" width="5" style="237" customWidth="1"/>
    <col min="13537" max="13537" width="6" style="237" customWidth="1"/>
    <col min="13538" max="13538" width="5" style="237" customWidth="1"/>
    <col min="13539" max="13539" width="6.85546875" style="237" customWidth="1"/>
    <col min="13540" max="13540" width="1.28515625" style="237" customWidth="1"/>
    <col min="13541" max="13541" width="7.7109375" style="237" customWidth="1"/>
    <col min="13542" max="13542" width="5.85546875" style="237" customWidth="1"/>
    <col min="13543" max="13543" width="7.5703125" style="237" customWidth="1"/>
    <col min="13544" max="13544" width="5.42578125" style="237" customWidth="1"/>
    <col min="13545" max="13545" width="9" style="237" customWidth="1"/>
    <col min="13546" max="13546" width="4.85546875" style="237" customWidth="1"/>
    <col min="13547" max="13547" width="5.42578125" style="237" customWidth="1"/>
    <col min="13548" max="13548" width="9.140625" style="237"/>
    <col min="13549" max="13549" width="12.28515625" style="237" bestFit="1" customWidth="1"/>
    <col min="13550" max="13788" width="9.140625" style="237"/>
    <col min="13789" max="13789" width="6.85546875" style="237" customWidth="1"/>
    <col min="13790" max="13790" width="7.140625" style="237" customWidth="1"/>
    <col min="13791" max="13791" width="8.85546875" style="237" customWidth="1"/>
    <col min="13792" max="13792" width="5" style="237" customWidth="1"/>
    <col min="13793" max="13793" width="6" style="237" customWidth="1"/>
    <col min="13794" max="13794" width="5" style="237" customWidth="1"/>
    <col min="13795" max="13795" width="6.85546875" style="237" customWidth="1"/>
    <col min="13796" max="13796" width="1.28515625" style="237" customWidth="1"/>
    <col min="13797" max="13797" width="7.7109375" style="237" customWidth="1"/>
    <col min="13798" max="13798" width="5.85546875" style="237" customWidth="1"/>
    <col min="13799" max="13799" width="7.5703125" style="237" customWidth="1"/>
    <col min="13800" max="13800" width="5.42578125" style="237" customWidth="1"/>
    <col min="13801" max="13801" width="9" style="237" customWidth="1"/>
    <col min="13802" max="13802" width="4.85546875" style="237" customWidth="1"/>
    <col min="13803" max="13803" width="5.42578125" style="237" customWidth="1"/>
    <col min="13804" max="13804" width="9.140625" style="237"/>
    <col min="13805" max="13805" width="12.28515625" style="237" bestFit="1" customWidth="1"/>
    <col min="13806" max="14044" width="9.140625" style="237"/>
    <col min="14045" max="14045" width="6.85546875" style="237" customWidth="1"/>
    <col min="14046" max="14046" width="7.140625" style="237" customWidth="1"/>
    <col min="14047" max="14047" width="8.85546875" style="237" customWidth="1"/>
    <col min="14048" max="14048" width="5" style="237" customWidth="1"/>
    <col min="14049" max="14049" width="6" style="237" customWidth="1"/>
    <col min="14050" max="14050" width="5" style="237" customWidth="1"/>
    <col min="14051" max="14051" width="6.85546875" style="237" customWidth="1"/>
    <col min="14052" max="14052" width="1.28515625" style="237" customWidth="1"/>
    <col min="14053" max="14053" width="7.7109375" style="237" customWidth="1"/>
    <col min="14054" max="14054" width="5.85546875" style="237" customWidth="1"/>
    <col min="14055" max="14055" width="7.5703125" style="237" customWidth="1"/>
    <col min="14056" max="14056" width="5.42578125" style="237" customWidth="1"/>
    <col min="14057" max="14057" width="9" style="237" customWidth="1"/>
    <col min="14058" max="14058" width="4.85546875" style="237" customWidth="1"/>
    <col min="14059" max="14059" width="5.42578125" style="237" customWidth="1"/>
    <col min="14060" max="14060" width="9.140625" style="237"/>
    <col min="14061" max="14061" width="12.28515625" style="237" bestFit="1" customWidth="1"/>
    <col min="14062" max="14300" width="9.140625" style="237"/>
    <col min="14301" max="14301" width="6.85546875" style="237" customWidth="1"/>
    <col min="14302" max="14302" width="7.140625" style="237" customWidth="1"/>
    <col min="14303" max="14303" width="8.85546875" style="237" customWidth="1"/>
    <col min="14304" max="14304" width="5" style="237" customWidth="1"/>
    <col min="14305" max="14305" width="6" style="237" customWidth="1"/>
    <col min="14306" max="14306" width="5" style="237" customWidth="1"/>
    <col min="14307" max="14307" width="6.85546875" style="237" customWidth="1"/>
    <col min="14308" max="14308" width="1.28515625" style="237" customWidth="1"/>
    <col min="14309" max="14309" width="7.7109375" style="237" customWidth="1"/>
    <col min="14310" max="14310" width="5.85546875" style="237" customWidth="1"/>
    <col min="14311" max="14311" width="7.5703125" style="237" customWidth="1"/>
    <col min="14312" max="14312" width="5.42578125" style="237" customWidth="1"/>
    <col min="14313" max="14313" width="9" style="237" customWidth="1"/>
    <col min="14314" max="14314" width="4.85546875" style="237" customWidth="1"/>
    <col min="14315" max="14315" width="5.42578125" style="237" customWidth="1"/>
    <col min="14316" max="14316" width="9.140625" style="237"/>
    <col min="14317" max="14317" width="12.28515625" style="237" bestFit="1" customWidth="1"/>
    <col min="14318" max="14556" width="9.140625" style="237"/>
    <col min="14557" max="14557" width="6.85546875" style="237" customWidth="1"/>
    <col min="14558" max="14558" width="7.140625" style="237" customWidth="1"/>
    <col min="14559" max="14559" width="8.85546875" style="237" customWidth="1"/>
    <col min="14560" max="14560" width="5" style="237" customWidth="1"/>
    <col min="14561" max="14561" width="6" style="237" customWidth="1"/>
    <col min="14562" max="14562" width="5" style="237" customWidth="1"/>
    <col min="14563" max="14563" width="6.85546875" style="237" customWidth="1"/>
    <col min="14564" max="14564" width="1.28515625" style="237" customWidth="1"/>
    <col min="14565" max="14565" width="7.7109375" style="237" customWidth="1"/>
    <col min="14566" max="14566" width="5.85546875" style="237" customWidth="1"/>
    <col min="14567" max="14567" width="7.5703125" style="237" customWidth="1"/>
    <col min="14568" max="14568" width="5.42578125" style="237" customWidth="1"/>
    <col min="14569" max="14569" width="9" style="237" customWidth="1"/>
    <col min="14570" max="14570" width="4.85546875" style="237" customWidth="1"/>
    <col min="14571" max="14571" width="5.42578125" style="237" customWidth="1"/>
    <col min="14572" max="14572" width="9.140625" style="237"/>
    <col min="14573" max="14573" width="12.28515625" style="237" bestFit="1" customWidth="1"/>
    <col min="14574" max="14812" width="9.140625" style="237"/>
    <col min="14813" max="14813" width="6.85546875" style="237" customWidth="1"/>
    <col min="14814" max="14814" width="7.140625" style="237" customWidth="1"/>
    <col min="14815" max="14815" width="8.85546875" style="237" customWidth="1"/>
    <col min="14816" max="14816" width="5" style="237" customWidth="1"/>
    <col min="14817" max="14817" width="6" style="237" customWidth="1"/>
    <col min="14818" max="14818" width="5" style="237" customWidth="1"/>
    <col min="14819" max="14819" width="6.85546875" style="237" customWidth="1"/>
    <col min="14820" max="14820" width="1.28515625" style="237" customWidth="1"/>
    <col min="14821" max="14821" width="7.7109375" style="237" customWidth="1"/>
    <col min="14822" max="14822" width="5.85546875" style="237" customWidth="1"/>
    <col min="14823" max="14823" width="7.5703125" style="237" customWidth="1"/>
    <col min="14824" max="14824" width="5.42578125" style="237" customWidth="1"/>
    <col min="14825" max="14825" width="9" style="237" customWidth="1"/>
    <col min="14826" max="14826" width="4.85546875" style="237" customWidth="1"/>
    <col min="14827" max="14827" width="5.42578125" style="237" customWidth="1"/>
    <col min="14828" max="14828" width="9.140625" style="237"/>
    <col min="14829" max="14829" width="12.28515625" style="237" bestFit="1" customWidth="1"/>
    <col min="14830" max="15068" width="9.140625" style="237"/>
    <col min="15069" max="15069" width="6.85546875" style="237" customWidth="1"/>
    <col min="15070" max="15070" width="7.140625" style="237" customWidth="1"/>
    <col min="15071" max="15071" width="8.85546875" style="237" customWidth="1"/>
    <col min="15072" max="15072" width="5" style="237" customWidth="1"/>
    <col min="15073" max="15073" width="6" style="237" customWidth="1"/>
    <col min="15074" max="15074" width="5" style="237" customWidth="1"/>
    <col min="15075" max="15075" width="6.85546875" style="237" customWidth="1"/>
    <col min="15076" max="15076" width="1.28515625" style="237" customWidth="1"/>
    <col min="15077" max="15077" width="7.7109375" style="237" customWidth="1"/>
    <col min="15078" max="15078" width="5.85546875" style="237" customWidth="1"/>
    <col min="15079" max="15079" width="7.5703125" style="237" customWidth="1"/>
    <col min="15080" max="15080" width="5.42578125" style="237" customWidth="1"/>
    <col min="15081" max="15081" width="9" style="237" customWidth="1"/>
    <col min="15082" max="15082" width="4.85546875" style="237" customWidth="1"/>
    <col min="15083" max="15083" width="5.42578125" style="237" customWidth="1"/>
    <col min="15084" max="15084" width="9.140625" style="237"/>
    <col min="15085" max="15085" width="12.28515625" style="237" bestFit="1" customWidth="1"/>
    <col min="15086" max="15324" width="9.140625" style="237"/>
    <col min="15325" max="15325" width="6.85546875" style="237" customWidth="1"/>
    <col min="15326" max="15326" width="7.140625" style="237" customWidth="1"/>
    <col min="15327" max="15327" width="8.85546875" style="237" customWidth="1"/>
    <col min="15328" max="15328" width="5" style="237" customWidth="1"/>
    <col min="15329" max="15329" width="6" style="237" customWidth="1"/>
    <col min="15330" max="15330" width="5" style="237" customWidth="1"/>
    <col min="15331" max="15331" width="6.85546875" style="237" customWidth="1"/>
    <col min="15332" max="15332" width="1.28515625" style="237" customWidth="1"/>
    <col min="15333" max="15333" width="7.7109375" style="237" customWidth="1"/>
    <col min="15334" max="15334" width="5.85546875" style="237" customWidth="1"/>
    <col min="15335" max="15335" width="7.5703125" style="237" customWidth="1"/>
    <col min="15336" max="15336" width="5.42578125" style="237" customWidth="1"/>
    <col min="15337" max="15337" width="9" style="237" customWidth="1"/>
    <col min="15338" max="15338" width="4.85546875" style="237" customWidth="1"/>
    <col min="15339" max="15339" width="5.42578125" style="237" customWidth="1"/>
    <col min="15340" max="15340" width="9.140625" style="237"/>
    <col min="15341" max="15341" width="12.28515625" style="237" bestFit="1" customWidth="1"/>
    <col min="15342" max="15580" width="9.140625" style="237"/>
    <col min="15581" max="15581" width="6.85546875" style="237" customWidth="1"/>
    <col min="15582" max="15582" width="7.140625" style="237" customWidth="1"/>
    <col min="15583" max="15583" width="8.85546875" style="237" customWidth="1"/>
    <col min="15584" max="15584" width="5" style="237" customWidth="1"/>
    <col min="15585" max="15585" width="6" style="237" customWidth="1"/>
    <col min="15586" max="15586" width="5" style="237" customWidth="1"/>
    <col min="15587" max="15587" width="6.85546875" style="237" customWidth="1"/>
    <col min="15588" max="15588" width="1.28515625" style="237" customWidth="1"/>
    <col min="15589" max="15589" width="7.7109375" style="237" customWidth="1"/>
    <col min="15590" max="15590" width="5.85546875" style="237" customWidth="1"/>
    <col min="15591" max="15591" width="7.5703125" style="237" customWidth="1"/>
    <col min="15592" max="15592" width="5.42578125" style="237" customWidth="1"/>
    <col min="15593" max="15593" width="9" style="237" customWidth="1"/>
    <col min="15594" max="15594" width="4.85546875" style="237" customWidth="1"/>
    <col min="15595" max="15595" width="5.42578125" style="237" customWidth="1"/>
    <col min="15596" max="15596" width="9.140625" style="237"/>
    <col min="15597" max="15597" width="12.28515625" style="237" bestFit="1" customWidth="1"/>
    <col min="15598" max="15836" width="9.140625" style="237"/>
    <col min="15837" max="15837" width="6.85546875" style="237" customWidth="1"/>
    <col min="15838" max="15838" width="7.140625" style="237" customWidth="1"/>
    <col min="15839" max="15839" width="8.85546875" style="237" customWidth="1"/>
    <col min="15840" max="15840" width="5" style="237" customWidth="1"/>
    <col min="15841" max="15841" width="6" style="237" customWidth="1"/>
    <col min="15842" max="15842" width="5" style="237" customWidth="1"/>
    <col min="15843" max="15843" width="6.85546875" style="237" customWidth="1"/>
    <col min="15844" max="15844" width="1.28515625" style="237" customWidth="1"/>
    <col min="15845" max="15845" width="7.7109375" style="237" customWidth="1"/>
    <col min="15846" max="15846" width="5.85546875" style="237" customWidth="1"/>
    <col min="15847" max="15847" width="7.5703125" style="237" customWidth="1"/>
    <col min="15848" max="15848" width="5.42578125" style="237" customWidth="1"/>
    <col min="15849" max="15849" width="9" style="237" customWidth="1"/>
    <col min="15850" max="15850" width="4.85546875" style="237" customWidth="1"/>
    <col min="15851" max="15851" width="5.42578125" style="237" customWidth="1"/>
    <col min="15852" max="15852" width="9.140625" style="237"/>
    <col min="15853" max="15853" width="12.28515625" style="237" bestFit="1" customWidth="1"/>
    <col min="15854" max="16092" width="9.140625" style="237"/>
    <col min="16093" max="16093" width="6.85546875" style="237" customWidth="1"/>
    <col min="16094" max="16094" width="7.140625" style="237" customWidth="1"/>
    <col min="16095" max="16095" width="8.85546875" style="237" customWidth="1"/>
    <col min="16096" max="16096" width="5" style="237" customWidth="1"/>
    <col min="16097" max="16097" width="6" style="237" customWidth="1"/>
    <col min="16098" max="16098" width="5" style="237" customWidth="1"/>
    <col min="16099" max="16099" width="6.85546875" style="237" customWidth="1"/>
    <col min="16100" max="16100" width="1.28515625" style="237" customWidth="1"/>
    <col min="16101" max="16101" width="7.7109375" style="237" customWidth="1"/>
    <col min="16102" max="16102" width="5.85546875" style="237" customWidth="1"/>
    <col min="16103" max="16103" width="7.5703125" style="237" customWidth="1"/>
    <col min="16104" max="16104" width="5.42578125" style="237" customWidth="1"/>
    <col min="16105" max="16105" width="9" style="237" customWidth="1"/>
    <col min="16106" max="16106" width="4.85546875" style="237" customWidth="1"/>
    <col min="16107" max="16107" width="5.42578125" style="237" customWidth="1"/>
    <col min="16108" max="16108" width="9.140625" style="237"/>
    <col min="16109" max="16109" width="12.28515625" style="237" bestFit="1" customWidth="1"/>
    <col min="16110" max="16384" width="9.140625" style="237"/>
  </cols>
  <sheetData>
    <row r="1" spans="1:15" ht="18" customHeight="1" x14ac:dyDescent="0.4">
      <c r="A1" s="444" t="s">
        <v>382</v>
      </c>
      <c r="B1" s="444"/>
      <c r="C1" s="444"/>
      <c r="D1" s="444"/>
      <c r="E1" s="444"/>
      <c r="F1" s="444"/>
      <c r="G1" s="444"/>
      <c r="H1" s="444"/>
      <c r="I1" s="444"/>
      <c r="J1" s="444"/>
      <c r="K1" s="444"/>
      <c r="L1" s="444"/>
      <c r="M1" s="444"/>
      <c r="N1" s="444"/>
      <c r="O1" s="444"/>
    </row>
    <row r="2" spans="1:15" ht="18" customHeight="1" x14ac:dyDescent="0.4">
      <c r="A2" s="444" t="s">
        <v>320</v>
      </c>
      <c r="B2" s="444"/>
      <c r="C2" s="444"/>
      <c r="D2" s="444"/>
      <c r="E2" s="444"/>
      <c r="F2" s="444"/>
      <c r="G2" s="444"/>
      <c r="H2" s="444"/>
      <c r="I2" s="444"/>
      <c r="J2" s="444"/>
      <c r="K2" s="444"/>
      <c r="L2" s="444"/>
      <c r="M2" s="444"/>
      <c r="N2" s="444"/>
      <c r="O2" s="444"/>
    </row>
    <row r="3" spans="1:15" ht="18" customHeight="1" x14ac:dyDescent="0.4">
      <c r="A3" s="445" t="s">
        <v>381</v>
      </c>
      <c r="B3" s="445"/>
      <c r="C3" s="445"/>
      <c r="D3" s="445"/>
      <c r="E3" s="445"/>
      <c r="F3" s="445"/>
      <c r="G3" s="445"/>
      <c r="H3" s="445"/>
      <c r="I3" s="445"/>
      <c r="J3" s="445"/>
      <c r="K3" s="445"/>
      <c r="L3" s="445"/>
      <c r="M3" s="445"/>
      <c r="N3" s="445"/>
      <c r="O3" s="445"/>
    </row>
    <row r="4" spans="1:15" ht="18" customHeight="1" x14ac:dyDescent="0.4">
      <c r="A4" s="310" t="s">
        <v>96</v>
      </c>
      <c r="B4" s="310"/>
      <c r="C4" s="310"/>
      <c r="D4" s="310"/>
      <c r="E4" s="310"/>
      <c r="F4" s="310"/>
      <c r="G4" s="310"/>
      <c r="H4" s="310"/>
      <c r="I4" s="311"/>
      <c r="J4" s="310"/>
      <c r="K4" s="310"/>
      <c r="L4" s="310"/>
      <c r="M4" s="310"/>
      <c r="N4" s="310"/>
      <c r="O4" s="310"/>
    </row>
    <row r="5" spans="1:15" ht="18" customHeight="1" x14ac:dyDescent="0.4">
      <c r="A5" s="310" t="s">
        <v>97</v>
      </c>
      <c r="B5" s="310"/>
      <c r="C5" s="310"/>
      <c r="D5" s="310"/>
      <c r="E5" s="310"/>
      <c r="F5" s="310"/>
      <c r="G5" s="310"/>
      <c r="H5" s="310"/>
      <c r="I5" s="310"/>
      <c r="J5" s="310"/>
      <c r="K5" s="310"/>
      <c r="L5" s="310"/>
      <c r="M5" s="310"/>
      <c r="N5" s="310"/>
      <c r="O5" s="310"/>
    </row>
    <row r="6" spans="1:15" ht="24.75" customHeight="1" x14ac:dyDescent="0.4">
      <c r="A6" s="310" t="s">
        <v>322</v>
      </c>
      <c r="B6" s="450" t="s">
        <v>339</v>
      </c>
      <c r="C6" s="450"/>
      <c r="D6" s="450"/>
      <c r="E6" s="450"/>
      <c r="F6" s="450"/>
      <c r="G6" s="450"/>
      <c r="H6" s="450"/>
      <c r="I6" s="450"/>
      <c r="J6" s="310" t="s">
        <v>156</v>
      </c>
      <c r="K6" s="448" t="str">
        <f>+'Input Data'!F8</f>
        <v xml:space="preserve">5 Feet 8  Inches </v>
      </c>
      <c r="L6" s="448"/>
      <c r="M6" s="448"/>
      <c r="N6" s="448"/>
      <c r="O6" s="448"/>
    </row>
    <row r="7" spans="1:15" ht="68.25" customHeight="1" x14ac:dyDescent="0.35">
      <c r="A7" s="312" t="s">
        <v>323</v>
      </c>
      <c r="B7" s="451" t="s">
        <v>338</v>
      </c>
      <c r="C7" s="451"/>
      <c r="D7" s="451"/>
      <c r="E7" s="451"/>
      <c r="F7" s="451"/>
      <c r="G7" s="451"/>
      <c r="H7" s="451"/>
      <c r="I7" s="451"/>
      <c r="J7" s="312" t="s">
        <v>156</v>
      </c>
      <c r="K7" s="449" t="str">
        <f>+'Input Data'!C9</f>
        <v>Mole on left cheek</v>
      </c>
      <c r="L7" s="449"/>
      <c r="M7" s="449"/>
      <c r="N7" s="449"/>
      <c r="O7" s="449"/>
    </row>
    <row r="8" spans="1:15" ht="59.25" customHeight="1" x14ac:dyDescent="0.35">
      <c r="A8" s="446" t="str">
        <f>+"प्रमाणित करण्यात येते की , वरील  ओळखचिन्हे " &amp;'Input Data'!F3&amp;'Input Data'!F4&amp;"यांचे आहेत. " &amp;"Certified that the above identification marks  are those of  "&amp;'Input Data'!C3&amp;'Input Data'!C4</f>
        <v>प्रमाणित करण्यात येते की , वरील  ओळखचिन्हे श्री. प्रमोद महादेव पुरी, वरिष्ठ लिपीक,  यांचे आहेत. Certified that the above identification marks  are those of  Pramod Mahadeo Puri Senior  Clerk</v>
      </c>
      <c r="B8" s="446"/>
      <c r="C8" s="446"/>
      <c r="D8" s="446"/>
      <c r="E8" s="446"/>
      <c r="F8" s="446"/>
      <c r="G8" s="446"/>
      <c r="H8" s="446"/>
      <c r="I8" s="446"/>
      <c r="J8" s="446"/>
      <c r="K8" s="446"/>
      <c r="L8" s="446"/>
      <c r="M8" s="446"/>
      <c r="N8" s="446"/>
      <c r="O8" s="446"/>
    </row>
    <row r="9" spans="1:15" ht="18" customHeight="1" x14ac:dyDescent="0.4">
      <c r="A9" s="310"/>
      <c r="B9" s="310"/>
      <c r="C9" s="310"/>
      <c r="D9" s="310"/>
      <c r="E9" s="310"/>
      <c r="F9" s="310"/>
      <c r="G9" s="310"/>
      <c r="H9" s="310"/>
      <c r="I9" s="310"/>
      <c r="J9" s="310"/>
      <c r="K9" s="310"/>
      <c r="L9" s="310"/>
      <c r="M9" s="310"/>
      <c r="N9" s="310"/>
      <c r="O9" s="310"/>
    </row>
    <row r="10" spans="1:15" ht="18" customHeight="1" x14ac:dyDescent="0.4">
      <c r="A10" s="310"/>
      <c r="B10" s="310"/>
      <c r="C10" s="310"/>
      <c r="D10" s="310"/>
      <c r="E10" s="310"/>
      <c r="F10" s="310"/>
      <c r="G10" s="310"/>
      <c r="H10" s="310"/>
      <c r="I10" s="310"/>
      <c r="J10" s="310"/>
      <c r="K10" s="310"/>
      <c r="L10" s="310"/>
      <c r="M10" s="310"/>
      <c r="N10" s="310"/>
      <c r="O10" s="310"/>
    </row>
    <row r="11" spans="1:15" ht="18" customHeight="1" x14ac:dyDescent="0.4">
      <c r="A11" s="310"/>
      <c r="B11" s="310"/>
      <c r="C11" s="310"/>
      <c r="D11" s="310"/>
      <c r="E11" s="310"/>
      <c r="F11" s="310"/>
      <c r="G11" s="310"/>
      <c r="H11" s="310"/>
      <c r="I11" s="310"/>
      <c r="J11" s="310"/>
      <c r="K11" s="310"/>
      <c r="L11" s="310"/>
      <c r="M11" s="310"/>
      <c r="N11" s="310"/>
      <c r="O11" s="310"/>
    </row>
    <row r="12" spans="1:15" ht="18" customHeight="1" x14ac:dyDescent="0.4">
      <c r="A12" s="310"/>
      <c r="B12" s="310"/>
      <c r="C12" s="310"/>
      <c r="D12" s="310"/>
      <c r="E12" s="310"/>
      <c r="F12" s="310" t="s">
        <v>93</v>
      </c>
      <c r="G12" s="310"/>
      <c r="H12" s="310"/>
      <c r="I12" s="310"/>
      <c r="J12" s="310"/>
      <c r="K12" s="310"/>
      <c r="L12" s="310"/>
      <c r="M12" s="310"/>
      <c r="N12" s="310"/>
      <c r="O12" s="310"/>
    </row>
    <row r="13" spans="1:15" ht="18" customHeight="1" x14ac:dyDescent="0.4">
      <c r="A13" s="310"/>
      <c r="B13" s="310"/>
      <c r="C13" s="310"/>
      <c r="D13" s="310"/>
      <c r="E13" s="310"/>
      <c r="F13" s="310" t="s">
        <v>33</v>
      </c>
      <c r="G13" s="310"/>
      <c r="H13" s="310"/>
      <c r="I13" s="310"/>
      <c r="J13" s="310"/>
      <c r="K13" s="310"/>
      <c r="L13" s="310"/>
      <c r="M13" s="310"/>
      <c r="N13" s="310"/>
      <c r="O13" s="310"/>
    </row>
    <row r="14" spans="1:15" ht="18" customHeight="1" x14ac:dyDescent="0.4">
      <c r="A14" s="310"/>
      <c r="B14" s="310"/>
      <c r="C14" s="310"/>
      <c r="D14" s="310"/>
      <c r="E14" s="310"/>
      <c r="F14" s="310" t="s">
        <v>94</v>
      </c>
      <c r="G14" s="310"/>
      <c r="H14" s="310"/>
      <c r="I14" s="310"/>
      <c r="J14" s="310"/>
      <c r="K14" s="310"/>
      <c r="L14" s="310"/>
      <c r="M14" s="310"/>
      <c r="N14" s="310"/>
      <c r="O14" s="310"/>
    </row>
    <row r="15" spans="1:15" ht="18" customHeight="1" x14ac:dyDescent="0.4">
      <c r="A15" s="310" t="s">
        <v>84</v>
      </c>
      <c r="B15" s="447">
        <f ca="1">+'नमुना ५'!B17</f>
        <v>45644</v>
      </c>
      <c r="C15" s="447"/>
      <c r="D15" s="310"/>
      <c r="E15" s="310"/>
      <c r="F15" s="310" t="s">
        <v>157</v>
      </c>
      <c r="G15" s="310"/>
      <c r="H15" s="310"/>
      <c r="I15" s="310"/>
      <c r="J15" s="310"/>
      <c r="K15" s="310"/>
      <c r="L15" s="310"/>
      <c r="M15" s="310"/>
      <c r="N15" s="310"/>
      <c r="O15" s="310"/>
    </row>
    <row r="16" spans="1:15" ht="18" customHeight="1" x14ac:dyDescent="0.4">
      <c r="A16" s="310" t="s">
        <v>319</v>
      </c>
      <c r="B16" s="310"/>
      <c r="C16" s="310"/>
      <c r="D16" s="310"/>
      <c r="E16" s="310"/>
      <c r="F16" s="310" t="s">
        <v>317</v>
      </c>
      <c r="G16" s="310"/>
      <c r="H16" s="310"/>
      <c r="I16" s="310"/>
      <c r="J16" s="310"/>
      <c r="K16" s="310"/>
      <c r="L16" s="310"/>
      <c r="M16" s="310"/>
      <c r="N16" s="310"/>
      <c r="O16" s="310"/>
    </row>
    <row r="17" spans="1:15" ht="18" customHeight="1" x14ac:dyDescent="0.4">
      <c r="A17" s="310"/>
      <c r="B17" s="310"/>
      <c r="C17" s="310"/>
      <c r="D17" s="310"/>
      <c r="E17" s="310"/>
      <c r="F17" s="310" t="s">
        <v>318</v>
      </c>
      <c r="G17" s="310"/>
      <c r="H17" s="310"/>
      <c r="I17" s="310"/>
      <c r="J17" s="310"/>
      <c r="K17" s="310"/>
      <c r="L17" s="310"/>
      <c r="M17" s="310"/>
      <c r="N17" s="310"/>
      <c r="O17" s="310"/>
    </row>
    <row r="18" spans="1:15" ht="8.25" customHeight="1" x14ac:dyDescent="0.4">
      <c r="A18" s="310"/>
      <c r="B18" s="310"/>
      <c r="C18" s="310"/>
      <c r="D18" s="310"/>
      <c r="E18" s="310"/>
      <c r="F18" s="310"/>
      <c r="G18" s="310"/>
      <c r="H18" s="310"/>
      <c r="I18" s="310"/>
      <c r="J18" s="310"/>
      <c r="K18" s="310"/>
      <c r="L18" s="310"/>
      <c r="M18" s="310"/>
      <c r="N18" s="310"/>
      <c r="O18" s="310"/>
    </row>
    <row r="19" spans="1:15" ht="21" customHeight="1" x14ac:dyDescent="0.4">
      <c r="A19" s="310"/>
      <c r="B19" s="310"/>
      <c r="C19" s="310"/>
      <c r="D19" s="310"/>
      <c r="E19" s="310"/>
      <c r="F19" s="310"/>
      <c r="G19" s="310"/>
      <c r="H19" s="310"/>
      <c r="I19" s="310"/>
      <c r="J19" s="310"/>
      <c r="K19" s="310"/>
      <c r="L19" s="310"/>
      <c r="M19" s="313" t="s">
        <v>324</v>
      </c>
      <c r="N19" s="310"/>
      <c r="O19" s="310"/>
    </row>
    <row r="20" spans="1:15" s="240" customFormat="1" ht="18" customHeight="1" x14ac:dyDescent="0.25"/>
  </sheetData>
  <mergeCells count="9">
    <mergeCell ref="A1:O1"/>
    <mergeCell ref="A2:O2"/>
    <mergeCell ref="A3:O3"/>
    <mergeCell ref="A8:O8"/>
    <mergeCell ref="B15:C15"/>
    <mergeCell ref="K6:O6"/>
    <mergeCell ref="K7:O7"/>
    <mergeCell ref="B6:I6"/>
    <mergeCell ref="B7:I7"/>
  </mergeCells>
  <pageMargins left="0.59055118110236227" right="0.11811023622047245" top="0.15748031496062992" bottom="0.19685039370078741" header="0.31496062992125984" footer="0.31496062992125984"/>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2E5D82-D1E0-4A0F-9FEB-088AB81DDE11}">
  <dimension ref="A1:L24"/>
  <sheetViews>
    <sheetView tabSelected="1" view="pageBreakPreview" zoomScale="145" zoomScaleNormal="100" zoomScaleSheetLayoutView="145" workbookViewId="0">
      <selection activeCell="J10" sqref="J10"/>
    </sheetView>
  </sheetViews>
  <sheetFormatPr defaultRowHeight="18" customHeight="1" x14ac:dyDescent="0.4"/>
  <cols>
    <col min="1" max="1" width="7.7109375" style="310" customWidth="1"/>
    <col min="2" max="2" width="7.140625" style="310" customWidth="1"/>
    <col min="3" max="3" width="8.85546875" style="310" customWidth="1"/>
    <col min="4" max="4" width="6.28515625" style="310" customWidth="1"/>
    <col min="5" max="5" width="7" style="310" customWidth="1"/>
    <col min="6" max="6" width="5.85546875" style="310" customWidth="1"/>
    <col min="7" max="7" width="6.85546875" style="310" customWidth="1"/>
    <col min="8" max="8" width="6.7109375" style="310" customWidth="1"/>
    <col min="9" max="9" width="7.7109375" style="310" customWidth="1"/>
    <col min="10" max="10" width="7.85546875" style="310" customWidth="1"/>
    <col min="11" max="11" width="6" style="310" customWidth="1"/>
    <col min="12" max="12" width="8.140625" style="310" customWidth="1"/>
    <col min="13" max="13" width="5.7109375" style="310" customWidth="1"/>
    <col min="14" max="14" width="5.85546875" style="310" customWidth="1"/>
    <col min="15" max="16" width="9.140625" style="310"/>
    <col min="17" max="17" width="12.28515625" style="310" bestFit="1" customWidth="1"/>
    <col min="18" max="21" width="9.140625" style="310"/>
    <col min="22" max="22" width="23" style="310" customWidth="1"/>
    <col min="23" max="256" width="9.140625" style="310"/>
    <col min="257" max="257" width="7.7109375" style="310" customWidth="1"/>
    <col min="258" max="258" width="7.140625" style="310" customWidth="1"/>
    <col min="259" max="259" width="8.85546875" style="310" customWidth="1"/>
    <col min="260" max="260" width="6.28515625" style="310" customWidth="1"/>
    <col min="261" max="261" width="7" style="310" customWidth="1"/>
    <col min="262" max="262" width="5.85546875" style="310" customWidth="1"/>
    <col min="263" max="263" width="6.85546875" style="310" customWidth="1"/>
    <col min="264" max="264" width="6.7109375" style="310" customWidth="1"/>
    <col min="265" max="265" width="7.7109375" style="310" customWidth="1"/>
    <col min="266" max="266" width="7.85546875" style="310" customWidth="1"/>
    <col min="267" max="267" width="7.5703125" style="310" customWidth="1"/>
    <col min="268" max="268" width="8.140625" style="310" customWidth="1"/>
    <col min="269" max="269" width="5.7109375" style="310" customWidth="1"/>
    <col min="270" max="270" width="5.85546875" style="310" customWidth="1"/>
    <col min="271" max="272" width="9.140625" style="310"/>
    <col min="273" max="273" width="12.28515625" style="310" bestFit="1" customWidth="1"/>
    <col min="274" max="277" width="9.140625" style="310"/>
    <col min="278" max="278" width="23" style="310" customWidth="1"/>
    <col min="279" max="512" width="9.140625" style="310"/>
    <col min="513" max="513" width="7.7109375" style="310" customWidth="1"/>
    <col min="514" max="514" width="7.140625" style="310" customWidth="1"/>
    <col min="515" max="515" width="8.85546875" style="310" customWidth="1"/>
    <col min="516" max="516" width="6.28515625" style="310" customWidth="1"/>
    <col min="517" max="517" width="7" style="310" customWidth="1"/>
    <col min="518" max="518" width="5.85546875" style="310" customWidth="1"/>
    <col min="519" max="519" width="6.85546875" style="310" customWidth="1"/>
    <col min="520" max="520" width="6.7109375" style="310" customWidth="1"/>
    <col min="521" max="521" width="7.7109375" style="310" customWidth="1"/>
    <col min="522" max="522" width="7.85546875" style="310" customWidth="1"/>
    <col min="523" max="523" width="7.5703125" style="310" customWidth="1"/>
    <col min="524" max="524" width="8.140625" style="310" customWidth="1"/>
    <col min="525" max="525" width="5.7109375" style="310" customWidth="1"/>
    <col min="526" max="526" width="5.85546875" style="310" customWidth="1"/>
    <col min="527" max="528" width="9.140625" style="310"/>
    <col min="529" max="529" width="12.28515625" style="310" bestFit="1" customWidth="1"/>
    <col min="530" max="533" width="9.140625" style="310"/>
    <col min="534" max="534" width="23" style="310" customWidth="1"/>
    <col min="535" max="768" width="9.140625" style="310"/>
    <col min="769" max="769" width="7.7109375" style="310" customWidth="1"/>
    <col min="770" max="770" width="7.140625" style="310" customWidth="1"/>
    <col min="771" max="771" width="8.85546875" style="310" customWidth="1"/>
    <col min="772" max="772" width="6.28515625" style="310" customWidth="1"/>
    <col min="773" max="773" width="7" style="310" customWidth="1"/>
    <col min="774" max="774" width="5.85546875" style="310" customWidth="1"/>
    <col min="775" max="775" width="6.85546875" style="310" customWidth="1"/>
    <col min="776" max="776" width="6.7109375" style="310" customWidth="1"/>
    <col min="777" max="777" width="7.7109375" style="310" customWidth="1"/>
    <col min="778" max="778" width="7.85546875" style="310" customWidth="1"/>
    <col min="779" max="779" width="7.5703125" style="310" customWidth="1"/>
    <col min="780" max="780" width="8.140625" style="310" customWidth="1"/>
    <col min="781" max="781" width="5.7109375" style="310" customWidth="1"/>
    <col min="782" max="782" width="5.85546875" style="310" customWidth="1"/>
    <col min="783" max="784" width="9.140625" style="310"/>
    <col min="785" max="785" width="12.28515625" style="310" bestFit="1" customWidth="1"/>
    <col min="786" max="789" width="9.140625" style="310"/>
    <col min="790" max="790" width="23" style="310" customWidth="1"/>
    <col min="791" max="1024" width="9.140625" style="310"/>
    <col min="1025" max="1025" width="7.7109375" style="310" customWidth="1"/>
    <col min="1026" max="1026" width="7.140625" style="310" customWidth="1"/>
    <col min="1027" max="1027" width="8.85546875" style="310" customWidth="1"/>
    <col min="1028" max="1028" width="6.28515625" style="310" customWidth="1"/>
    <col min="1029" max="1029" width="7" style="310" customWidth="1"/>
    <col min="1030" max="1030" width="5.85546875" style="310" customWidth="1"/>
    <col min="1031" max="1031" width="6.85546875" style="310" customWidth="1"/>
    <col min="1032" max="1032" width="6.7109375" style="310" customWidth="1"/>
    <col min="1033" max="1033" width="7.7109375" style="310" customWidth="1"/>
    <col min="1034" max="1034" width="7.85546875" style="310" customWidth="1"/>
    <col min="1035" max="1035" width="7.5703125" style="310" customWidth="1"/>
    <col min="1036" max="1036" width="8.140625" style="310" customWidth="1"/>
    <col min="1037" max="1037" width="5.7109375" style="310" customWidth="1"/>
    <col min="1038" max="1038" width="5.85546875" style="310" customWidth="1"/>
    <col min="1039" max="1040" width="9.140625" style="310"/>
    <col min="1041" max="1041" width="12.28515625" style="310" bestFit="1" customWidth="1"/>
    <col min="1042" max="1045" width="9.140625" style="310"/>
    <col min="1046" max="1046" width="23" style="310" customWidth="1"/>
    <col min="1047" max="1280" width="9.140625" style="310"/>
    <col min="1281" max="1281" width="7.7109375" style="310" customWidth="1"/>
    <col min="1282" max="1282" width="7.140625" style="310" customWidth="1"/>
    <col min="1283" max="1283" width="8.85546875" style="310" customWidth="1"/>
    <col min="1284" max="1284" width="6.28515625" style="310" customWidth="1"/>
    <col min="1285" max="1285" width="7" style="310" customWidth="1"/>
    <col min="1286" max="1286" width="5.85546875" style="310" customWidth="1"/>
    <col min="1287" max="1287" width="6.85546875" style="310" customWidth="1"/>
    <col min="1288" max="1288" width="6.7109375" style="310" customWidth="1"/>
    <col min="1289" max="1289" width="7.7109375" style="310" customWidth="1"/>
    <col min="1290" max="1290" width="7.85546875" style="310" customWidth="1"/>
    <col min="1291" max="1291" width="7.5703125" style="310" customWidth="1"/>
    <col min="1292" max="1292" width="8.140625" style="310" customWidth="1"/>
    <col min="1293" max="1293" width="5.7109375" style="310" customWidth="1"/>
    <col min="1294" max="1294" width="5.85546875" style="310" customWidth="1"/>
    <col min="1295" max="1296" width="9.140625" style="310"/>
    <col min="1297" max="1297" width="12.28515625" style="310" bestFit="1" customWidth="1"/>
    <col min="1298" max="1301" width="9.140625" style="310"/>
    <col min="1302" max="1302" width="23" style="310" customWidth="1"/>
    <col min="1303" max="1536" width="9.140625" style="310"/>
    <col min="1537" max="1537" width="7.7109375" style="310" customWidth="1"/>
    <col min="1538" max="1538" width="7.140625" style="310" customWidth="1"/>
    <col min="1539" max="1539" width="8.85546875" style="310" customWidth="1"/>
    <col min="1540" max="1540" width="6.28515625" style="310" customWidth="1"/>
    <col min="1541" max="1541" width="7" style="310" customWidth="1"/>
    <col min="1542" max="1542" width="5.85546875" style="310" customWidth="1"/>
    <col min="1543" max="1543" width="6.85546875" style="310" customWidth="1"/>
    <col min="1544" max="1544" width="6.7109375" style="310" customWidth="1"/>
    <col min="1545" max="1545" width="7.7109375" style="310" customWidth="1"/>
    <col min="1546" max="1546" width="7.85546875" style="310" customWidth="1"/>
    <col min="1547" max="1547" width="7.5703125" style="310" customWidth="1"/>
    <col min="1548" max="1548" width="8.140625" style="310" customWidth="1"/>
    <col min="1549" max="1549" width="5.7109375" style="310" customWidth="1"/>
    <col min="1550" max="1550" width="5.85546875" style="310" customWidth="1"/>
    <col min="1551" max="1552" width="9.140625" style="310"/>
    <col min="1553" max="1553" width="12.28515625" style="310" bestFit="1" customWidth="1"/>
    <col min="1554" max="1557" width="9.140625" style="310"/>
    <col min="1558" max="1558" width="23" style="310" customWidth="1"/>
    <col min="1559" max="1792" width="9.140625" style="310"/>
    <col min="1793" max="1793" width="7.7109375" style="310" customWidth="1"/>
    <col min="1794" max="1794" width="7.140625" style="310" customWidth="1"/>
    <col min="1795" max="1795" width="8.85546875" style="310" customWidth="1"/>
    <col min="1796" max="1796" width="6.28515625" style="310" customWidth="1"/>
    <col min="1797" max="1797" width="7" style="310" customWidth="1"/>
    <col min="1798" max="1798" width="5.85546875" style="310" customWidth="1"/>
    <col min="1799" max="1799" width="6.85546875" style="310" customWidth="1"/>
    <col min="1800" max="1800" width="6.7109375" style="310" customWidth="1"/>
    <col min="1801" max="1801" width="7.7109375" style="310" customWidth="1"/>
    <col min="1802" max="1802" width="7.85546875" style="310" customWidth="1"/>
    <col min="1803" max="1803" width="7.5703125" style="310" customWidth="1"/>
    <col min="1804" max="1804" width="8.140625" style="310" customWidth="1"/>
    <col min="1805" max="1805" width="5.7109375" style="310" customWidth="1"/>
    <col min="1806" max="1806" width="5.85546875" style="310" customWidth="1"/>
    <col min="1807" max="1808" width="9.140625" style="310"/>
    <col min="1809" max="1809" width="12.28515625" style="310" bestFit="1" customWidth="1"/>
    <col min="1810" max="1813" width="9.140625" style="310"/>
    <col min="1814" max="1814" width="23" style="310" customWidth="1"/>
    <col min="1815" max="2048" width="9.140625" style="310"/>
    <col min="2049" max="2049" width="7.7109375" style="310" customWidth="1"/>
    <col min="2050" max="2050" width="7.140625" style="310" customWidth="1"/>
    <col min="2051" max="2051" width="8.85546875" style="310" customWidth="1"/>
    <col min="2052" max="2052" width="6.28515625" style="310" customWidth="1"/>
    <col min="2053" max="2053" width="7" style="310" customWidth="1"/>
    <col min="2054" max="2054" width="5.85546875" style="310" customWidth="1"/>
    <col min="2055" max="2055" width="6.85546875" style="310" customWidth="1"/>
    <col min="2056" max="2056" width="6.7109375" style="310" customWidth="1"/>
    <col min="2057" max="2057" width="7.7109375" style="310" customWidth="1"/>
    <col min="2058" max="2058" width="7.85546875" style="310" customWidth="1"/>
    <col min="2059" max="2059" width="7.5703125" style="310" customWidth="1"/>
    <col min="2060" max="2060" width="8.140625" style="310" customWidth="1"/>
    <col min="2061" max="2061" width="5.7109375" style="310" customWidth="1"/>
    <col min="2062" max="2062" width="5.85546875" style="310" customWidth="1"/>
    <col min="2063" max="2064" width="9.140625" style="310"/>
    <col min="2065" max="2065" width="12.28515625" style="310" bestFit="1" customWidth="1"/>
    <col min="2066" max="2069" width="9.140625" style="310"/>
    <col min="2070" max="2070" width="23" style="310" customWidth="1"/>
    <col min="2071" max="2304" width="9.140625" style="310"/>
    <col min="2305" max="2305" width="7.7109375" style="310" customWidth="1"/>
    <col min="2306" max="2306" width="7.140625" style="310" customWidth="1"/>
    <col min="2307" max="2307" width="8.85546875" style="310" customWidth="1"/>
    <col min="2308" max="2308" width="6.28515625" style="310" customWidth="1"/>
    <col min="2309" max="2309" width="7" style="310" customWidth="1"/>
    <col min="2310" max="2310" width="5.85546875" style="310" customWidth="1"/>
    <col min="2311" max="2311" width="6.85546875" style="310" customWidth="1"/>
    <col min="2312" max="2312" width="6.7109375" style="310" customWidth="1"/>
    <col min="2313" max="2313" width="7.7109375" style="310" customWidth="1"/>
    <col min="2314" max="2314" width="7.85546875" style="310" customWidth="1"/>
    <col min="2315" max="2315" width="7.5703125" style="310" customWidth="1"/>
    <col min="2316" max="2316" width="8.140625" style="310" customWidth="1"/>
    <col min="2317" max="2317" width="5.7109375" style="310" customWidth="1"/>
    <col min="2318" max="2318" width="5.85546875" style="310" customWidth="1"/>
    <col min="2319" max="2320" width="9.140625" style="310"/>
    <col min="2321" max="2321" width="12.28515625" style="310" bestFit="1" customWidth="1"/>
    <col min="2322" max="2325" width="9.140625" style="310"/>
    <col min="2326" max="2326" width="23" style="310" customWidth="1"/>
    <col min="2327" max="2560" width="9.140625" style="310"/>
    <col min="2561" max="2561" width="7.7109375" style="310" customWidth="1"/>
    <col min="2562" max="2562" width="7.140625" style="310" customWidth="1"/>
    <col min="2563" max="2563" width="8.85546875" style="310" customWidth="1"/>
    <col min="2564" max="2564" width="6.28515625" style="310" customWidth="1"/>
    <col min="2565" max="2565" width="7" style="310" customWidth="1"/>
    <col min="2566" max="2566" width="5.85546875" style="310" customWidth="1"/>
    <col min="2567" max="2567" width="6.85546875" style="310" customWidth="1"/>
    <col min="2568" max="2568" width="6.7109375" style="310" customWidth="1"/>
    <col min="2569" max="2569" width="7.7109375" style="310" customWidth="1"/>
    <col min="2570" max="2570" width="7.85546875" style="310" customWidth="1"/>
    <col min="2571" max="2571" width="7.5703125" style="310" customWidth="1"/>
    <col min="2572" max="2572" width="8.140625" style="310" customWidth="1"/>
    <col min="2573" max="2573" width="5.7109375" style="310" customWidth="1"/>
    <col min="2574" max="2574" width="5.85546875" style="310" customWidth="1"/>
    <col min="2575" max="2576" width="9.140625" style="310"/>
    <col min="2577" max="2577" width="12.28515625" style="310" bestFit="1" customWidth="1"/>
    <col min="2578" max="2581" width="9.140625" style="310"/>
    <col min="2582" max="2582" width="23" style="310" customWidth="1"/>
    <col min="2583" max="2816" width="9.140625" style="310"/>
    <col min="2817" max="2817" width="7.7109375" style="310" customWidth="1"/>
    <col min="2818" max="2818" width="7.140625" style="310" customWidth="1"/>
    <col min="2819" max="2819" width="8.85546875" style="310" customWidth="1"/>
    <col min="2820" max="2820" width="6.28515625" style="310" customWidth="1"/>
    <col min="2821" max="2821" width="7" style="310" customWidth="1"/>
    <col min="2822" max="2822" width="5.85546875" style="310" customWidth="1"/>
    <col min="2823" max="2823" width="6.85546875" style="310" customWidth="1"/>
    <col min="2824" max="2824" width="6.7109375" style="310" customWidth="1"/>
    <col min="2825" max="2825" width="7.7109375" style="310" customWidth="1"/>
    <col min="2826" max="2826" width="7.85546875" style="310" customWidth="1"/>
    <col min="2827" max="2827" width="7.5703125" style="310" customWidth="1"/>
    <col min="2828" max="2828" width="8.140625" style="310" customWidth="1"/>
    <col min="2829" max="2829" width="5.7109375" style="310" customWidth="1"/>
    <col min="2830" max="2830" width="5.85546875" style="310" customWidth="1"/>
    <col min="2831" max="2832" width="9.140625" style="310"/>
    <col min="2833" max="2833" width="12.28515625" style="310" bestFit="1" customWidth="1"/>
    <col min="2834" max="2837" width="9.140625" style="310"/>
    <col min="2838" max="2838" width="23" style="310" customWidth="1"/>
    <col min="2839" max="3072" width="9.140625" style="310"/>
    <col min="3073" max="3073" width="7.7109375" style="310" customWidth="1"/>
    <col min="3074" max="3074" width="7.140625" style="310" customWidth="1"/>
    <col min="3075" max="3075" width="8.85546875" style="310" customWidth="1"/>
    <col min="3076" max="3076" width="6.28515625" style="310" customWidth="1"/>
    <col min="3077" max="3077" width="7" style="310" customWidth="1"/>
    <col min="3078" max="3078" width="5.85546875" style="310" customWidth="1"/>
    <col min="3079" max="3079" width="6.85546875" style="310" customWidth="1"/>
    <col min="3080" max="3080" width="6.7109375" style="310" customWidth="1"/>
    <col min="3081" max="3081" width="7.7109375" style="310" customWidth="1"/>
    <col min="3082" max="3082" width="7.85546875" style="310" customWidth="1"/>
    <col min="3083" max="3083" width="7.5703125" style="310" customWidth="1"/>
    <col min="3084" max="3084" width="8.140625" style="310" customWidth="1"/>
    <col min="3085" max="3085" width="5.7109375" style="310" customWidth="1"/>
    <col min="3086" max="3086" width="5.85546875" style="310" customWidth="1"/>
    <col min="3087" max="3088" width="9.140625" style="310"/>
    <col min="3089" max="3089" width="12.28515625" style="310" bestFit="1" customWidth="1"/>
    <col min="3090" max="3093" width="9.140625" style="310"/>
    <col min="3094" max="3094" width="23" style="310" customWidth="1"/>
    <col min="3095" max="3328" width="9.140625" style="310"/>
    <col min="3329" max="3329" width="7.7109375" style="310" customWidth="1"/>
    <col min="3330" max="3330" width="7.140625" style="310" customWidth="1"/>
    <col min="3331" max="3331" width="8.85546875" style="310" customWidth="1"/>
    <col min="3332" max="3332" width="6.28515625" style="310" customWidth="1"/>
    <col min="3333" max="3333" width="7" style="310" customWidth="1"/>
    <col min="3334" max="3334" width="5.85546875" style="310" customWidth="1"/>
    <col min="3335" max="3335" width="6.85546875" style="310" customWidth="1"/>
    <col min="3336" max="3336" width="6.7109375" style="310" customWidth="1"/>
    <col min="3337" max="3337" width="7.7109375" style="310" customWidth="1"/>
    <col min="3338" max="3338" width="7.85546875" style="310" customWidth="1"/>
    <col min="3339" max="3339" width="7.5703125" style="310" customWidth="1"/>
    <col min="3340" max="3340" width="8.140625" style="310" customWidth="1"/>
    <col min="3341" max="3341" width="5.7109375" style="310" customWidth="1"/>
    <col min="3342" max="3342" width="5.85546875" style="310" customWidth="1"/>
    <col min="3343" max="3344" width="9.140625" style="310"/>
    <col min="3345" max="3345" width="12.28515625" style="310" bestFit="1" customWidth="1"/>
    <col min="3346" max="3349" width="9.140625" style="310"/>
    <col min="3350" max="3350" width="23" style="310" customWidth="1"/>
    <col min="3351" max="3584" width="9.140625" style="310"/>
    <col min="3585" max="3585" width="7.7109375" style="310" customWidth="1"/>
    <col min="3586" max="3586" width="7.140625" style="310" customWidth="1"/>
    <col min="3587" max="3587" width="8.85546875" style="310" customWidth="1"/>
    <col min="3588" max="3588" width="6.28515625" style="310" customWidth="1"/>
    <col min="3589" max="3589" width="7" style="310" customWidth="1"/>
    <col min="3590" max="3590" width="5.85546875" style="310" customWidth="1"/>
    <col min="3591" max="3591" width="6.85546875" style="310" customWidth="1"/>
    <col min="3592" max="3592" width="6.7109375" style="310" customWidth="1"/>
    <col min="3593" max="3593" width="7.7109375" style="310" customWidth="1"/>
    <col min="3594" max="3594" width="7.85546875" style="310" customWidth="1"/>
    <col min="3595" max="3595" width="7.5703125" style="310" customWidth="1"/>
    <col min="3596" max="3596" width="8.140625" style="310" customWidth="1"/>
    <col min="3597" max="3597" width="5.7109375" style="310" customWidth="1"/>
    <col min="3598" max="3598" width="5.85546875" style="310" customWidth="1"/>
    <col min="3599" max="3600" width="9.140625" style="310"/>
    <col min="3601" max="3601" width="12.28515625" style="310" bestFit="1" customWidth="1"/>
    <col min="3602" max="3605" width="9.140625" style="310"/>
    <col min="3606" max="3606" width="23" style="310" customWidth="1"/>
    <col min="3607" max="3840" width="9.140625" style="310"/>
    <col min="3841" max="3841" width="7.7109375" style="310" customWidth="1"/>
    <col min="3842" max="3842" width="7.140625" style="310" customWidth="1"/>
    <col min="3843" max="3843" width="8.85546875" style="310" customWidth="1"/>
    <col min="3844" max="3844" width="6.28515625" style="310" customWidth="1"/>
    <col min="3845" max="3845" width="7" style="310" customWidth="1"/>
    <col min="3846" max="3846" width="5.85546875" style="310" customWidth="1"/>
    <col min="3847" max="3847" width="6.85546875" style="310" customWidth="1"/>
    <col min="3848" max="3848" width="6.7109375" style="310" customWidth="1"/>
    <col min="3849" max="3849" width="7.7109375" style="310" customWidth="1"/>
    <col min="3850" max="3850" width="7.85546875" style="310" customWidth="1"/>
    <col min="3851" max="3851" width="7.5703125" style="310" customWidth="1"/>
    <col min="3852" max="3852" width="8.140625" style="310" customWidth="1"/>
    <col min="3853" max="3853" width="5.7109375" style="310" customWidth="1"/>
    <col min="3854" max="3854" width="5.85546875" style="310" customWidth="1"/>
    <col min="3855" max="3856" width="9.140625" style="310"/>
    <col min="3857" max="3857" width="12.28515625" style="310" bestFit="1" customWidth="1"/>
    <col min="3858" max="3861" width="9.140625" style="310"/>
    <col min="3862" max="3862" width="23" style="310" customWidth="1"/>
    <col min="3863" max="4096" width="9.140625" style="310"/>
    <col min="4097" max="4097" width="7.7109375" style="310" customWidth="1"/>
    <col min="4098" max="4098" width="7.140625" style="310" customWidth="1"/>
    <col min="4099" max="4099" width="8.85546875" style="310" customWidth="1"/>
    <col min="4100" max="4100" width="6.28515625" style="310" customWidth="1"/>
    <col min="4101" max="4101" width="7" style="310" customWidth="1"/>
    <col min="4102" max="4102" width="5.85546875" style="310" customWidth="1"/>
    <col min="4103" max="4103" width="6.85546875" style="310" customWidth="1"/>
    <col min="4104" max="4104" width="6.7109375" style="310" customWidth="1"/>
    <col min="4105" max="4105" width="7.7109375" style="310" customWidth="1"/>
    <col min="4106" max="4106" width="7.85546875" style="310" customWidth="1"/>
    <col min="4107" max="4107" width="7.5703125" style="310" customWidth="1"/>
    <col min="4108" max="4108" width="8.140625" style="310" customWidth="1"/>
    <col min="4109" max="4109" width="5.7109375" style="310" customWidth="1"/>
    <col min="4110" max="4110" width="5.85546875" style="310" customWidth="1"/>
    <col min="4111" max="4112" width="9.140625" style="310"/>
    <col min="4113" max="4113" width="12.28515625" style="310" bestFit="1" customWidth="1"/>
    <col min="4114" max="4117" width="9.140625" style="310"/>
    <col min="4118" max="4118" width="23" style="310" customWidth="1"/>
    <col min="4119" max="4352" width="9.140625" style="310"/>
    <col min="4353" max="4353" width="7.7109375" style="310" customWidth="1"/>
    <col min="4354" max="4354" width="7.140625" style="310" customWidth="1"/>
    <col min="4355" max="4355" width="8.85546875" style="310" customWidth="1"/>
    <col min="4356" max="4356" width="6.28515625" style="310" customWidth="1"/>
    <col min="4357" max="4357" width="7" style="310" customWidth="1"/>
    <col min="4358" max="4358" width="5.85546875" style="310" customWidth="1"/>
    <col min="4359" max="4359" width="6.85546875" style="310" customWidth="1"/>
    <col min="4360" max="4360" width="6.7109375" style="310" customWidth="1"/>
    <col min="4361" max="4361" width="7.7109375" style="310" customWidth="1"/>
    <col min="4362" max="4362" width="7.85546875" style="310" customWidth="1"/>
    <col min="4363" max="4363" width="7.5703125" style="310" customWidth="1"/>
    <col min="4364" max="4364" width="8.140625" style="310" customWidth="1"/>
    <col min="4365" max="4365" width="5.7109375" style="310" customWidth="1"/>
    <col min="4366" max="4366" width="5.85546875" style="310" customWidth="1"/>
    <col min="4367" max="4368" width="9.140625" style="310"/>
    <col min="4369" max="4369" width="12.28515625" style="310" bestFit="1" customWidth="1"/>
    <col min="4370" max="4373" width="9.140625" style="310"/>
    <col min="4374" max="4374" width="23" style="310" customWidth="1"/>
    <col min="4375" max="4608" width="9.140625" style="310"/>
    <col min="4609" max="4609" width="7.7109375" style="310" customWidth="1"/>
    <col min="4610" max="4610" width="7.140625" style="310" customWidth="1"/>
    <col min="4611" max="4611" width="8.85546875" style="310" customWidth="1"/>
    <col min="4612" max="4612" width="6.28515625" style="310" customWidth="1"/>
    <col min="4613" max="4613" width="7" style="310" customWidth="1"/>
    <col min="4614" max="4614" width="5.85546875" style="310" customWidth="1"/>
    <col min="4615" max="4615" width="6.85546875" style="310" customWidth="1"/>
    <col min="4616" max="4616" width="6.7109375" style="310" customWidth="1"/>
    <col min="4617" max="4617" width="7.7109375" style="310" customWidth="1"/>
    <col min="4618" max="4618" width="7.85546875" style="310" customWidth="1"/>
    <col min="4619" max="4619" width="7.5703125" style="310" customWidth="1"/>
    <col min="4620" max="4620" width="8.140625" style="310" customWidth="1"/>
    <col min="4621" max="4621" width="5.7109375" style="310" customWidth="1"/>
    <col min="4622" max="4622" width="5.85546875" style="310" customWidth="1"/>
    <col min="4623" max="4624" width="9.140625" style="310"/>
    <col min="4625" max="4625" width="12.28515625" style="310" bestFit="1" customWidth="1"/>
    <col min="4626" max="4629" width="9.140625" style="310"/>
    <col min="4630" max="4630" width="23" style="310" customWidth="1"/>
    <col min="4631" max="4864" width="9.140625" style="310"/>
    <col min="4865" max="4865" width="7.7109375" style="310" customWidth="1"/>
    <col min="4866" max="4866" width="7.140625" style="310" customWidth="1"/>
    <col min="4867" max="4867" width="8.85546875" style="310" customWidth="1"/>
    <col min="4868" max="4868" width="6.28515625" style="310" customWidth="1"/>
    <col min="4869" max="4869" width="7" style="310" customWidth="1"/>
    <col min="4870" max="4870" width="5.85546875" style="310" customWidth="1"/>
    <col min="4871" max="4871" width="6.85546875" style="310" customWidth="1"/>
    <col min="4872" max="4872" width="6.7109375" style="310" customWidth="1"/>
    <col min="4873" max="4873" width="7.7109375" style="310" customWidth="1"/>
    <col min="4874" max="4874" width="7.85546875" style="310" customWidth="1"/>
    <col min="4875" max="4875" width="7.5703125" style="310" customWidth="1"/>
    <col min="4876" max="4876" width="8.140625" style="310" customWidth="1"/>
    <col min="4877" max="4877" width="5.7109375" style="310" customWidth="1"/>
    <col min="4878" max="4878" width="5.85546875" style="310" customWidth="1"/>
    <col min="4879" max="4880" width="9.140625" style="310"/>
    <col min="4881" max="4881" width="12.28515625" style="310" bestFit="1" customWidth="1"/>
    <col min="4882" max="4885" width="9.140625" style="310"/>
    <col min="4886" max="4886" width="23" style="310" customWidth="1"/>
    <col min="4887" max="5120" width="9.140625" style="310"/>
    <col min="5121" max="5121" width="7.7109375" style="310" customWidth="1"/>
    <col min="5122" max="5122" width="7.140625" style="310" customWidth="1"/>
    <col min="5123" max="5123" width="8.85546875" style="310" customWidth="1"/>
    <col min="5124" max="5124" width="6.28515625" style="310" customWidth="1"/>
    <col min="5125" max="5125" width="7" style="310" customWidth="1"/>
    <col min="5126" max="5126" width="5.85546875" style="310" customWidth="1"/>
    <col min="5127" max="5127" width="6.85546875" style="310" customWidth="1"/>
    <col min="5128" max="5128" width="6.7109375" style="310" customWidth="1"/>
    <col min="5129" max="5129" width="7.7109375" style="310" customWidth="1"/>
    <col min="5130" max="5130" width="7.85546875" style="310" customWidth="1"/>
    <col min="5131" max="5131" width="7.5703125" style="310" customWidth="1"/>
    <col min="5132" max="5132" width="8.140625" style="310" customWidth="1"/>
    <col min="5133" max="5133" width="5.7109375" style="310" customWidth="1"/>
    <col min="5134" max="5134" width="5.85546875" style="310" customWidth="1"/>
    <col min="5135" max="5136" width="9.140625" style="310"/>
    <col min="5137" max="5137" width="12.28515625" style="310" bestFit="1" customWidth="1"/>
    <col min="5138" max="5141" width="9.140625" style="310"/>
    <col min="5142" max="5142" width="23" style="310" customWidth="1"/>
    <col min="5143" max="5376" width="9.140625" style="310"/>
    <col min="5377" max="5377" width="7.7109375" style="310" customWidth="1"/>
    <col min="5378" max="5378" width="7.140625" style="310" customWidth="1"/>
    <col min="5379" max="5379" width="8.85546875" style="310" customWidth="1"/>
    <col min="5380" max="5380" width="6.28515625" style="310" customWidth="1"/>
    <col min="5381" max="5381" width="7" style="310" customWidth="1"/>
    <col min="5382" max="5382" width="5.85546875" style="310" customWidth="1"/>
    <col min="5383" max="5383" width="6.85546875" style="310" customWidth="1"/>
    <col min="5384" max="5384" width="6.7109375" style="310" customWidth="1"/>
    <col min="5385" max="5385" width="7.7109375" style="310" customWidth="1"/>
    <col min="5386" max="5386" width="7.85546875" style="310" customWidth="1"/>
    <col min="5387" max="5387" width="7.5703125" style="310" customWidth="1"/>
    <col min="5388" max="5388" width="8.140625" style="310" customWidth="1"/>
    <col min="5389" max="5389" width="5.7109375" style="310" customWidth="1"/>
    <col min="5390" max="5390" width="5.85546875" style="310" customWidth="1"/>
    <col min="5391" max="5392" width="9.140625" style="310"/>
    <col min="5393" max="5393" width="12.28515625" style="310" bestFit="1" customWidth="1"/>
    <col min="5394" max="5397" width="9.140625" style="310"/>
    <col min="5398" max="5398" width="23" style="310" customWidth="1"/>
    <col min="5399" max="5632" width="9.140625" style="310"/>
    <col min="5633" max="5633" width="7.7109375" style="310" customWidth="1"/>
    <col min="5634" max="5634" width="7.140625" style="310" customWidth="1"/>
    <col min="5635" max="5635" width="8.85546875" style="310" customWidth="1"/>
    <col min="5636" max="5636" width="6.28515625" style="310" customWidth="1"/>
    <col min="5637" max="5637" width="7" style="310" customWidth="1"/>
    <col min="5638" max="5638" width="5.85546875" style="310" customWidth="1"/>
    <col min="5639" max="5639" width="6.85546875" style="310" customWidth="1"/>
    <col min="5640" max="5640" width="6.7109375" style="310" customWidth="1"/>
    <col min="5641" max="5641" width="7.7109375" style="310" customWidth="1"/>
    <col min="5642" max="5642" width="7.85546875" style="310" customWidth="1"/>
    <col min="5643" max="5643" width="7.5703125" style="310" customWidth="1"/>
    <col min="5644" max="5644" width="8.140625" style="310" customWidth="1"/>
    <col min="5645" max="5645" width="5.7109375" style="310" customWidth="1"/>
    <col min="5646" max="5646" width="5.85546875" style="310" customWidth="1"/>
    <col min="5647" max="5648" width="9.140625" style="310"/>
    <col min="5649" max="5649" width="12.28515625" style="310" bestFit="1" customWidth="1"/>
    <col min="5650" max="5653" width="9.140625" style="310"/>
    <col min="5654" max="5654" width="23" style="310" customWidth="1"/>
    <col min="5655" max="5888" width="9.140625" style="310"/>
    <col min="5889" max="5889" width="7.7109375" style="310" customWidth="1"/>
    <col min="5890" max="5890" width="7.140625" style="310" customWidth="1"/>
    <col min="5891" max="5891" width="8.85546875" style="310" customWidth="1"/>
    <col min="5892" max="5892" width="6.28515625" style="310" customWidth="1"/>
    <col min="5893" max="5893" width="7" style="310" customWidth="1"/>
    <col min="5894" max="5894" width="5.85546875" style="310" customWidth="1"/>
    <col min="5895" max="5895" width="6.85546875" style="310" customWidth="1"/>
    <col min="5896" max="5896" width="6.7109375" style="310" customWidth="1"/>
    <col min="5897" max="5897" width="7.7109375" style="310" customWidth="1"/>
    <col min="5898" max="5898" width="7.85546875" style="310" customWidth="1"/>
    <col min="5899" max="5899" width="7.5703125" style="310" customWidth="1"/>
    <col min="5900" max="5900" width="8.140625" style="310" customWidth="1"/>
    <col min="5901" max="5901" width="5.7109375" style="310" customWidth="1"/>
    <col min="5902" max="5902" width="5.85546875" style="310" customWidth="1"/>
    <col min="5903" max="5904" width="9.140625" style="310"/>
    <col min="5905" max="5905" width="12.28515625" style="310" bestFit="1" customWidth="1"/>
    <col min="5906" max="5909" width="9.140625" style="310"/>
    <col min="5910" max="5910" width="23" style="310" customWidth="1"/>
    <col min="5911" max="6144" width="9.140625" style="310"/>
    <col min="6145" max="6145" width="7.7109375" style="310" customWidth="1"/>
    <col min="6146" max="6146" width="7.140625" style="310" customWidth="1"/>
    <col min="6147" max="6147" width="8.85546875" style="310" customWidth="1"/>
    <col min="6148" max="6148" width="6.28515625" style="310" customWidth="1"/>
    <col min="6149" max="6149" width="7" style="310" customWidth="1"/>
    <col min="6150" max="6150" width="5.85546875" style="310" customWidth="1"/>
    <col min="6151" max="6151" width="6.85546875" style="310" customWidth="1"/>
    <col min="6152" max="6152" width="6.7109375" style="310" customWidth="1"/>
    <col min="6153" max="6153" width="7.7109375" style="310" customWidth="1"/>
    <col min="6154" max="6154" width="7.85546875" style="310" customWidth="1"/>
    <col min="6155" max="6155" width="7.5703125" style="310" customWidth="1"/>
    <col min="6156" max="6156" width="8.140625" style="310" customWidth="1"/>
    <col min="6157" max="6157" width="5.7109375" style="310" customWidth="1"/>
    <col min="6158" max="6158" width="5.85546875" style="310" customWidth="1"/>
    <col min="6159" max="6160" width="9.140625" style="310"/>
    <col min="6161" max="6161" width="12.28515625" style="310" bestFit="1" customWidth="1"/>
    <col min="6162" max="6165" width="9.140625" style="310"/>
    <col min="6166" max="6166" width="23" style="310" customWidth="1"/>
    <col min="6167" max="6400" width="9.140625" style="310"/>
    <col min="6401" max="6401" width="7.7109375" style="310" customWidth="1"/>
    <col min="6402" max="6402" width="7.140625" style="310" customWidth="1"/>
    <col min="6403" max="6403" width="8.85546875" style="310" customWidth="1"/>
    <col min="6404" max="6404" width="6.28515625" style="310" customWidth="1"/>
    <col min="6405" max="6405" width="7" style="310" customWidth="1"/>
    <col min="6406" max="6406" width="5.85546875" style="310" customWidth="1"/>
    <col min="6407" max="6407" width="6.85546875" style="310" customWidth="1"/>
    <col min="6408" max="6408" width="6.7109375" style="310" customWidth="1"/>
    <col min="6409" max="6409" width="7.7109375" style="310" customWidth="1"/>
    <col min="6410" max="6410" width="7.85546875" style="310" customWidth="1"/>
    <col min="6411" max="6411" width="7.5703125" style="310" customWidth="1"/>
    <col min="6412" max="6412" width="8.140625" style="310" customWidth="1"/>
    <col min="6413" max="6413" width="5.7109375" style="310" customWidth="1"/>
    <col min="6414" max="6414" width="5.85546875" style="310" customWidth="1"/>
    <col min="6415" max="6416" width="9.140625" style="310"/>
    <col min="6417" max="6417" width="12.28515625" style="310" bestFit="1" customWidth="1"/>
    <col min="6418" max="6421" width="9.140625" style="310"/>
    <col min="6422" max="6422" width="23" style="310" customWidth="1"/>
    <col min="6423" max="6656" width="9.140625" style="310"/>
    <col min="6657" max="6657" width="7.7109375" style="310" customWidth="1"/>
    <col min="6658" max="6658" width="7.140625" style="310" customWidth="1"/>
    <col min="6659" max="6659" width="8.85546875" style="310" customWidth="1"/>
    <col min="6660" max="6660" width="6.28515625" style="310" customWidth="1"/>
    <col min="6661" max="6661" width="7" style="310" customWidth="1"/>
    <col min="6662" max="6662" width="5.85546875" style="310" customWidth="1"/>
    <col min="6663" max="6663" width="6.85546875" style="310" customWidth="1"/>
    <col min="6664" max="6664" width="6.7109375" style="310" customWidth="1"/>
    <col min="6665" max="6665" width="7.7109375" style="310" customWidth="1"/>
    <col min="6666" max="6666" width="7.85546875" style="310" customWidth="1"/>
    <col min="6667" max="6667" width="7.5703125" style="310" customWidth="1"/>
    <col min="6668" max="6668" width="8.140625" style="310" customWidth="1"/>
    <col min="6669" max="6669" width="5.7109375" style="310" customWidth="1"/>
    <col min="6670" max="6670" width="5.85546875" style="310" customWidth="1"/>
    <col min="6671" max="6672" width="9.140625" style="310"/>
    <col min="6673" max="6673" width="12.28515625" style="310" bestFit="1" customWidth="1"/>
    <col min="6674" max="6677" width="9.140625" style="310"/>
    <col min="6678" max="6678" width="23" style="310" customWidth="1"/>
    <col min="6679" max="6912" width="9.140625" style="310"/>
    <col min="6913" max="6913" width="7.7109375" style="310" customWidth="1"/>
    <col min="6914" max="6914" width="7.140625" style="310" customWidth="1"/>
    <col min="6915" max="6915" width="8.85546875" style="310" customWidth="1"/>
    <col min="6916" max="6916" width="6.28515625" style="310" customWidth="1"/>
    <col min="6917" max="6917" width="7" style="310" customWidth="1"/>
    <col min="6918" max="6918" width="5.85546875" style="310" customWidth="1"/>
    <col min="6919" max="6919" width="6.85546875" style="310" customWidth="1"/>
    <col min="6920" max="6920" width="6.7109375" style="310" customWidth="1"/>
    <col min="6921" max="6921" width="7.7109375" style="310" customWidth="1"/>
    <col min="6922" max="6922" width="7.85546875" style="310" customWidth="1"/>
    <col min="6923" max="6923" width="7.5703125" style="310" customWidth="1"/>
    <col min="6924" max="6924" width="8.140625" style="310" customWidth="1"/>
    <col min="6925" max="6925" width="5.7109375" style="310" customWidth="1"/>
    <col min="6926" max="6926" width="5.85546875" style="310" customWidth="1"/>
    <col min="6927" max="6928" width="9.140625" style="310"/>
    <col min="6929" max="6929" width="12.28515625" style="310" bestFit="1" customWidth="1"/>
    <col min="6930" max="6933" width="9.140625" style="310"/>
    <col min="6934" max="6934" width="23" style="310" customWidth="1"/>
    <col min="6935" max="7168" width="9.140625" style="310"/>
    <col min="7169" max="7169" width="7.7109375" style="310" customWidth="1"/>
    <col min="7170" max="7170" width="7.140625" style="310" customWidth="1"/>
    <col min="7171" max="7171" width="8.85546875" style="310" customWidth="1"/>
    <col min="7172" max="7172" width="6.28515625" style="310" customWidth="1"/>
    <col min="7173" max="7173" width="7" style="310" customWidth="1"/>
    <col min="7174" max="7174" width="5.85546875" style="310" customWidth="1"/>
    <col min="7175" max="7175" width="6.85546875" style="310" customWidth="1"/>
    <col min="7176" max="7176" width="6.7109375" style="310" customWidth="1"/>
    <col min="7177" max="7177" width="7.7109375" style="310" customWidth="1"/>
    <col min="7178" max="7178" width="7.85546875" style="310" customWidth="1"/>
    <col min="7179" max="7179" width="7.5703125" style="310" customWidth="1"/>
    <col min="7180" max="7180" width="8.140625" style="310" customWidth="1"/>
    <col min="7181" max="7181" width="5.7109375" style="310" customWidth="1"/>
    <col min="7182" max="7182" width="5.85546875" style="310" customWidth="1"/>
    <col min="7183" max="7184" width="9.140625" style="310"/>
    <col min="7185" max="7185" width="12.28515625" style="310" bestFit="1" customWidth="1"/>
    <col min="7186" max="7189" width="9.140625" style="310"/>
    <col min="7190" max="7190" width="23" style="310" customWidth="1"/>
    <col min="7191" max="7424" width="9.140625" style="310"/>
    <col min="7425" max="7425" width="7.7109375" style="310" customWidth="1"/>
    <col min="7426" max="7426" width="7.140625" style="310" customWidth="1"/>
    <col min="7427" max="7427" width="8.85546875" style="310" customWidth="1"/>
    <col min="7428" max="7428" width="6.28515625" style="310" customWidth="1"/>
    <col min="7429" max="7429" width="7" style="310" customWidth="1"/>
    <col min="7430" max="7430" width="5.85546875" style="310" customWidth="1"/>
    <col min="7431" max="7431" width="6.85546875" style="310" customWidth="1"/>
    <col min="7432" max="7432" width="6.7109375" style="310" customWidth="1"/>
    <col min="7433" max="7433" width="7.7109375" style="310" customWidth="1"/>
    <col min="7434" max="7434" width="7.85546875" style="310" customWidth="1"/>
    <col min="7435" max="7435" width="7.5703125" style="310" customWidth="1"/>
    <col min="7436" max="7436" width="8.140625" style="310" customWidth="1"/>
    <col min="7437" max="7437" width="5.7109375" style="310" customWidth="1"/>
    <col min="7438" max="7438" width="5.85546875" style="310" customWidth="1"/>
    <col min="7439" max="7440" width="9.140625" style="310"/>
    <col min="7441" max="7441" width="12.28515625" style="310" bestFit="1" customWidth="1"/>
    <col min="7442" max="7445" width="9.140625" style="310"/>
    <col min="7446" max="7446" width="23" style="310" customWidth="1"/>
    <col min="7447" max="7680" width="9.140625" style="310"/>
    <col min="7681" max="7681" width="7.7109375" style="310" customWidth="1"/>
    <col min="7682" max="7682" width="7.140625" style="310" customWidth="1"/>
    <col min="7683" max="7683" width="8.85546875" style="310" customWidth="1"/>
    <col min="7684" max="7684" width="6.28515625" style="310" customWidth="1"/>
    <col min="7685" max="7685" width="7" style="310" customWidth="1"/>
    <col min="7686" max="7686" width="5.85546875" style="310" customWidth="1"/>
    <col min="7687" max="7687" width="6.85546875" style="310" customWidth="1"/>
    <col min="7688" max="7688" width="6.7109375" style="310" customWidth="1"/>
    <col min="7689" max="7689" width="7.7109375" style="310" customWidth="1"/>
    <col min="7690" max="7690" width="7.85546875" style="310" customWidth="1"/>
    <col min="7691" max="7691" width="7.5703125" style="310" customWidth="1"/>
    <col min="7692" max="7692" width="8.140625" style="310" customWidth="1"/>
    <col min="7693" max="7693" width="5.7109375" style="310" customWidth="1"/>
    <col min="7694" max="7694" width="5.85546875" style="310" customWidth="1"/>
    <col min="7695" max="7696" width="9.140625" style="310"/>
    <col min="7697" max="7697" width="12.28515625" style="310" bestFit="1" customWidth="1"/>
    <col min="7698" max="7701" width="9.140625" style="310"/>
    <col min="7702" max="7702" width="23" style="310" customWidth="1"/>
    <col min="7703" max="7936" width="9.140625" style="310"/>
    <col min="7937" max="7937" width="7.7109375" style="310" customWidth="1"/>
    <col min="7938" max="7938" width="7.140625" style="310" customWidth="1"/>
    <col min="7939" max="7939" width="8.85546875" style="310" customWidth="1"/>
    <col min="7940" max="7940" width="6.28515625" style="310" customWidth="1"/>
    <col min="7941" max="7941" width="7" style="310" customWidth="1"/>
    <col min="7942" max="7942" width="5.85546875" style="310" customWidth="1"/>
    <col min="7943" max="7943" width="6.85546875" style="310" customWidth="1"/>
    <col min="7944" max="7944" width="6.7109375" style="310" customWidth="1"/>
    <col min="7945" max="7945" width="7.7109375" style="310" customWidth="1"/>
    <col min="7946" max="7946" width="7.85546875" style="310" customWidth="1"/>
    <col min="7947" max="7947" width="7.5703125" style="310" customWidth="1"/>
    <col min="7948" max="7948" width="8.140625" style="310" customWidth="1"/>
    <col min="7949" max="7949" width="5.7109375" style="310" customWidth="1"/>
    <col min="7950" max="7950" width="5.85546875" style="310" customWidth="1"/>
    <col min="7951" max="7952" width="9.140625" style="310"/>
    <col min="7953" max="7953" width="12.28515625" style="310" bestFit="1" customWidth="1"/>
    <col min="7954" max="7957" width="9.140625" style="310"/>
    <col min="7958" max="7958" width="23" style="310" customWidth="1"/>
    <col min="7959" max="8192" width="9.140625" style="310"/>
    <col min="8193" max="8193" width="7.7109375" style="310" customWidth="1"/>
    <col min="8194" max="8194" width="7.140625" style="310" customWidth="1"/>
    <col min="8195" max="8195" width="8.85546875" style="310" customWidth="1"/>
    <col min="8196" max="8196" width="6.28515625" style="310" customWidth="1"/>
    <col min="8197" max="8197" width="7" style="310" customWidth="1"/>
    <col min="8198" max="8198" width="5.85546875" style="310" customWidth="1"/>
    <col min="8199" max="8199" width="6.85546875" style="310" customWidth="1"/>
    <col min="8200" max="8200" width="6.7109375" style="310" customWidth="1"/>
    <col min="8201" max="8201" width="7.7109375" style="310" customWidth="1"/>
    <col min="8202" max="8202" width="7.85546875" style="310" customWidth="1"/>
    <col min="8203" max="8203" width="7.5703125" style="310" customWidth="1"/>
    <col min="8204" max="8204" width="8.140625" style="310" customWidth="1"/>
    <col min="8205" max="8205" width="5.7109375" style="310" customWidth="1"/>
    <col min="8206" max="8206" width="5.85546875" style="310" customWidth="1"/>
    <col min="8207" max="8208" width="9.140625" style="310"/>
    <col min="8209" max="8209" width="12.28515625" style="310" bestFit="1" customWidth="1"/>
    <col min="8210" max="8213" width="9.140625" style="310"/>
    <col min="8214" max="8214" width="23" style="310" customWidth="1"/>
    <col min="8215" max="8448" width="9.140625" style="310"/>
    <col min="8449" max="8449" width="7.7109375" style="310" customWidth="1"/>
    <col min="8450" max="8450" width="7.140625" style="310" customWidth="1"/>
    <col min="8451" max="8451" width="8.85546875" style="310" customWidth="1"/>
    <col min="8452" max="8452" width="6.28515625" style="310" customWidth="1"/>
    <col min="8453" max="8453" width="7" style="310" customWidth="1"/>
    <col min="8454" max="8454" width="5.85546875" style="310" customWidth="1"/>
    <col min="8455" max="8455" width="6.85546875" style="310" customWidth="1"/>
    <col min="8456" max="8456" width="6.7109375" style="310" customWidth="1"/>
    <col min="8457" max="8457" width="7.7109375" style="310" customWidth="1"/>
    <col min="8458" max="8458" width="7.85546875" style="310" customWidth="1"/>
    <col min="8459" max="8459" width="7.5703125" style="310" customWidth="1"/>
    <col min="8460" max="8460" width="8.140625" style="310" customWidth="1"/>
    <col min="8461" max="8461" width="5.7109375" style="310" customWidth="1"/>
    <col min="8462" max="8462" width="5.85546875" style="310" customWidth="1"/>
    <col min="8463" max="8464" width="9.140625" style="310"/>
    <col min="8465" max="8465" width="12.28515625" style="310" bestFit="1" customWidth="1"/>
    <col min="8466" max="8469" width="9.140625" style="310"/>
    <col min="8470" max="8470" width="23" style="310" customWidth="1"/>
    <col min="8471" max="8704" width="9.140625" style="310"/>
    <col min="8705" max="8705" width="7.7109375" style="310" customWidth="1"/>
    <col min="8706" max="8706" width="7.140625" style="310" customWidth="1"/>
    <col min="8707" max="8707" width="8.85546875" style="310" customWidth="1"/>
    <col min="8708" max="8708" width="6.28515625" style="310" customWidth="1"/>
    <col min="8709" max="8709" width="7" style="310" customWidth="1"/>
    <col min="8710" max="8710" width="5.85546875" style="310" customWidth="1"/>
    <col min="8711" max="8711" width="6.85546875" style="310" customWidth="1"/>
    <col min="8712" max="8712" width="6.7109375" style="310" customWidth="1"/>
    <col min="8713" max="8713" width="7.7109375" style="310" customWidth="1"/>
    <col min="8714" max="8714" width="7.85546875" style="310" customWidth="1"/>
    <col min="8715" max="8715" width="7.5703125" style="310" customWidth="1"/>
    <col min="8716" max="8716" width="8.140625" style="310" customWidth="1"/>
    <col min="8717" max="8717" width="5.7109375" style="310" customWidth="1"/>
    <col min="8718" max="8718" width="5.85546875" style="310" customWidth="1"/>
    <col min="8719" max="8720" width="9.140625" style="310"/>
    <col min="8721" max="8721" width="12.28515625" style="310" bestFit="1" customWidth="1"/>
    <col min="8722" max="8725" width="9.140625" style="310"/>
    <col min="8726" max="8726" width="23" style="310" customWidth="1"/>
    <col min="8727" max="8960" width="9.140625" style="310"/>
    <col min="8961" max="8961" width="7.7109375" style="310" customWidth="1"/>
    <col min="8962" max="8962" width="7.140625" style="310" customWidth="1"/>
    <col min="8963" max="8963" width="8.85546875" style="310" customWidth="1"/>
    <col min="8964" max="8964" width="6.28515625" style="310" customWidth="1"/>
    <col min="8965" max="8965" width="7" style="310" customWidth="1"/>
    <col min="8966" max="8966" width="5.85546875" style="310" customWidth="1"/>
    <col min="8967" max="8967" width="6.85546875" style="310" customWidth="1"/>
    <col min="8968" max="8968" width="6.7109375" style="310" customWidth="1"/>
    <col min="8969" max="8969" width="7.7109375" style="310" customWidth="1"/>
    <col min="8970" max="8970" width="7.85546875" style="310" customWidth="1"/>
    <col min="8971" max="8971" width="7.5703125" style="310" customWidth="1"/>
    <col min="8972" max="8972" width="8.140625" style="310" customWidth="1"/>
    <col min="8973" max="8973" width="5.7109375" style="310" customWidth="1"/>
    <col min="8974" max="8974" width="5.85546875" style="310" customWidth="1"/>
    <col min="8975" max="8976" width="9.140625" style="310"/>
    <col min="8977" max="8977" width="12.28515625" style="310" bestFit="1" customWidth="1"/>
    <col min="8978" max="8981" width="9.140625" style="310"/>
    <col min="8982" max="8982" width="23" style="310" customWidth="1"/>
    <col min="8983" max="9216" width="9.140625" style="310"/>
    <col min="9217" max="9217" width="7.7109375" style="310" customWidth="1"/>
    <col min="9218" max="9218" width="7.140625" style="310" customWidth="1"/>
    <col min="9219" max="9219" width="8.85546875" style="310" customWidth="1"/>
    <col min="9220" max="9220" width="6.28515625" style="310" customWidth="1"/>
    <col min="9221" max="9221" width="7" style="310" customWidth="1"/>
    <col min="9222" max="9222" width="5.85546875" style="310" customWidth="1"/>
    <col min="9223" max="9223" width="6.85546875" style="310" customWidth="1"/>
    <col min="9224" max="9224" width="6.7109375" style="310" customWidth="1"/>
    <col min="9225" max="9225" width="7.7109375" style="310" customWidth="1"/>
    <col min="9226" max="9226" width="7.85546875" style="310" customWidth="1"/>
    <col min="9227" max="9227" width="7.5703125" style="310" customWidth="1"/>
    <col min="9228" max="9228" width="8.140625" style="310" customWidth="1"/>
    <col min="9229" max="9229" width="5.7109375" style="310" customWidth="1"/>
    <col min="9230" max="9230" width="5.85546875" style="310" customWidth="1"/>
    <col min="9231" max="9232" width="9.140625" style="310"/>
    <col min="9233" max="9233" width="12.28515625" style="310" bestFit="1" customWidth="1"/>
    <col min="9234" max="9237" width="9.140625" style="310"/>
    <col min="9238" max="9238" width="23" style="310" customWidth="1"/>
    <col min="9239" max="9472" width="9.140625" style="310"/>
    <col min="9473" max="9473" width="7.7109375" style="310" customWidth="1"/>
    <col min="9474" max="9474" width="7.140625" style="310" customWidth="1"/>
    <col min="9475" max="9475" width="8.85546875" style="310" customWidth="1"/>
    <col min="9476" max="9476" width="6.28515625" style="310" customWidth="1"/>
    <col min="9477" max="9477" width="7" style="310" customWidth="1"/>
    <col min="9478" max="9478" width="5.85546875" style="310" customWidth="1"/>
    <col min="9479" max="9479" width="6.85546875" style="310" customWidth="1"/>
    <col min="9480" max="9480" width="6.7109375" style="310" customWidth="1"/>
    <col min="9481" max="9481" width="7.7109375" style="310" customWidth="1"/>
    <col min="9482" max="9482" width="7.85546875" style="310" customWidth="1"/>
    <col min="9483" max="9483" width="7.5703125" style="310" customWidth="1"/>
    <col min="9484" max="9484" width="8.140625" style="310" customWidth="1"/>
    <col min="9485" max="9485" width="5.7109375" style="310" customWidth="1"/>
    <col min="9486" max="9486" width="5.85546875" style="310" customWidth="1"/>
    <col min="9487" max="9488" width="9.140625" style="310"/>
    <col min="9489" max="9489" width="12.28515625" style="310" bestFit="1" customWidth="1"/>
    <col min="9490" max="9493" width="9.140625" style="310"/>
    <col min="9494" max="9494" width="23" style="310" customWidth="1"/>
    <col min="9495" max="9728" width="9.140625" style="310"/>
    <col min="9729" max="9729" width="7.7109375" style="310" customWidth="1"/>
    <col min="9730" max="9730" width="7.140625" style="310" customWidth="1"/>
    <col min="9731" max="9731" width="8.85546875" style="310" customWidth="1"/>
    <col min="9732" max="9732" width="6.28515625" style="310" customWidth="1"/>
    <col min="9733" max="9733" width="7" style="310" customWidth="1"/>
    <col min="9734" max="9734" width="5.85546875" style="310" customWidth="1"/>
    <col min="9735" max="9735" width="6.85546875" style="310" customWidth="1"/>
    <col min="9736" max="9736" width="6.7109375" style="310" customWidth="1"/>
    <col min="9737" max="9737" width="7.7109375" style="310" customWidth="1"/>
    <col min="9738" max="9738" width="7.85546875" style="310" customWidth="1"/>
    <col min="9739" max="9739" width="7.5703125" style="310" customWidth="1"/>
    <col min="9740" max="9740" width="8.140625" style="310" customWidth="1"/>
    <col min="9741" max="9741" width="5.7109375" style="310" customWidth="1"/>
    <col min="9742" max="9742" width="5.85546875" style="310" customWidth="1"/>
    <col min="9743" max="9744" width="9.140625" style="310"/>
    <col min="9745" max="9745" width="12.28515625" style="310" bestFit="1" customWidth="1"/>
    <col min="9746" max="9749" width="9.140625" style="310"/>
    <col min="9750" max="9750" width="23" style="310" customWidth="1"/>
    <col min="9751" max="9984" width="9.140625" style="310"/>
    <col min="9985" max="9985" width="7.7109375" style="310" customWidth="1"/>
    <col min="9986" max="9986" width="7.140625" style="310" customWidth="1"/>
    <col min="9987" max="9987" width="8.85546875" style="310" customWidth="1"/>
    <col min="9988" max="9988" width="6.28515625" style="310" customWidth="1"/>
    <col min="9989" max="9989" width="7" style="310" customWidth="1"/>
    <col min="9990" max="9990" width="5.85546875" style="310" customWidth="1"/>
    <col min="9991" max="9991" width="6.85546875" style="310" customWidth="1"/>
    <col min="9992" max="9992" width="6.7109375" style="310" customWidth="1"/>
    <col min="9993" max="9993" width="7.7109375" style="310" customWidth="1"/>
    <col min="9994" max="9994" width="7.85546875" style="310" customWidth="1"/>
    <col min="9995" max="9995" width="7.5703125" style="310" customWidth="1"/>
    <col min="9996" max="9996" width="8.140625" style="310" customWidth="1"/>
    <col min="9997" max="9997" width="5.7109375" style="310" customWidth="1"/>
    <col min="9998" max="9998" width="5.85546875" style="310" customWidth="1"/>
    <col min="9999" max="10000" width="9.140625" style="310"/>
    <col min="10001" max="10001" width="12.28515625" style="310" bestFit="1" customWidth="1"/>
    <col min="10002" max="10005" width="9.140625" style="310"/>
    <col min="10006" max="10006" width="23" style="310" customWidth="1"/>
    <col min="10007" max="10240" width="9.140625" style="310"/>
    <col min="10241" max="10241" width="7.7109375" style="310" customWidth="1"/>
    <col min="10242" max="10242" width="7.140625" style="310" customWidth="1"/>
    <col min="10243" max="10243" width="8.85546875" style="310" customWidth="1"/>
    <col min="10244" max="10244" width="6.28515625" style="310" customWidth="1"/>
    <col min="10245" max="10245" width="7" style="310" customWidth="1"/>
    <col min="10246" max="10246" width="5.85546875" style="310" customWidth="1"/>
    <col min="10247" max="10247" width="6.85546875" style="310" customWidth="1"/>
    <col min="10248" max="10248" width="6.7109375" style="310" customWidth="1"/>
    <col min="10249" max="10249" width="7.7109375" style="310" customWidth="1"/>
    <col min="10250" max="10250" width="7.85546875" style="310" customWidth="1"/>
    <col min="10251" max="10251" width="7.5703125" style="310" customWidth="1"/>
    <col min="10252" max="10252" width="8.140625" style="310" customWidth="1"/>
    <col min="10253" max="10253" width="5.7109375" style="310" customWidth="1"/>
    <col min="10254" max="10254" width="5.85546875" style="310" customWidth="1"/>
    <col min="10255" max="10256" width="9.140625" style="310"/>
    <col min="10257" max="10257" width="12.28515625" style="310" bestFit="1" customWidth="1"/>
    <col min="10258" max="10261" width="9.140625" style="310"/>
    <col min="10262" max="10262" width="23" style="310" customWidth="1"/>
    <col min="10263" max="10496" width="9.140625" style="310"/>
    <col min="10497" max="10497" width="7.7109375" style="310" customWidth="1"/>
    <col min="10498" max="10498" width="7.140625" style="310" customWidth="1"/>
    <col min="10499" max="10499" width="8.85546875" style="310" customWidth="1"/>
    <col min="10500" max="10500" width="6.28515625" style="310" customWidth="1"/>
    <col min="10501" max="10501" width="7" style="310" customWidth="1"/>
    <col min="10502" max="10502" width="5.85546875" style="310" customWidth="1"/>
    <col min="10503" max="10503" width="6.85546875" style="310" customWidth="1"/>
    <col min="10504" max="10504" width="6.7109375" style="310" customWidth="1"/>
    <col min="10505" max="10505" width="7.7109375" style="310" customWidth="1"/>
    <col min="10506" max="10506" width="7.85546875" style="310" customWidth="1"/>
    <col min="10507" max="10507" width="7.5703125" style="310" customWidth="1"/>
    <col min="10508" max="10508" width="8.140625" style="310" customWidth="1"/>
    <col min="10509" max="10509" width="5.7109375" style="310" customWidth="1"/>
    <col min="10510" max="10510" width="5.85546875" style="310" customWidth="1"/>
    <col min="10511" max="10512" width="9.140625" style="310"/>
    <col min="10513" max="10513" width="12.28515625" style="310" bestFit="1" customWidth="1"/>
    <col min="10514" max="10517" width="9.140625" style="310"/>
    <col min="10518" max="10518" width="23" style="310" customWidth="1"/>
    <col min="10519" max="10752" width="9.140625" style="310"/>
    <col min="10753" max="10753" width="7.7109375" style="310" customWidth="1"/>
    <col min="10754" max="10754" width="7.140625" style="310" customWidth="1"/>
    <col min="10755" max="10755" width="8.85546875" style="310" customWidth="1"/>
    <col min="10756" max="10756" width="6.28515625" style="310" customWidth="1"/>
    <col min="10757" max="10757" width="7" style="310" customWidth="1"/>
    <col min="10758" max="10758" width="5.85546875" style="310" customWidth="1"/>
    <col min="10759" max="10759" width="6.85546875" style="310" customWidth="1"/>
    <col min="10760" max="10760" width="6.7109375" style="310" customWidth="1"/>
    <col min="10761" max="10761" width="7.7109375" style="310" customWidth="1"/>
    <col min="10762" max="10762" width="7.85546875" style="310" customWidth="1"/>
    <col min="10763" max="10763" width="7.5703125" style="310" customWidth="1"/>
    <col min="10764" max="10764" width="8.140625" style="310" customWidth="1"/>
    <col min="10765" max="10765" width="5.7109375" style="310" customWidth="1"/>
    <col min="10766" max="10766" width="5.85546875" style="310" customWidth="1"/>
    <col min="10767" max="10768" width="9.140625" style="310"/>
    <col min="10769" max="10769" width="12.28515625" style="310" bestFit="1" customWidth="1"/>
    <col min="10770" max="10773" width="9.140625" style="310"/>
    <col min="10774" max="10774" width="23" style="310" customWidth="1"/>
    <col min="10775" max="11008" width="9.140625" style="310"/>
    <col min="11009" max="11009" width="7.7109375" style="310" customWidth="1"/>
    <col min="11010" max="11010" width="7.140625" style="310" customWidth="1"/>
    <col min="11011" max="11011" width="8.85546875" style="310" customWidth="1"/>
    <col min="11012" max="11012" width="6.28515625" style="310" customWidth="1"/>
    <col min="11013" max="11013" width="7" style="310" customWidth="1"/>
    <col min="11014" max="11014" width="5.85546875" style="310" customWidth="1"/>
    <col min="11015" max="11015" width="6.85546875" style="310" customWidth="1"/>
    <col min="11016" max="11016" width="6.7109375" style="310" customWidth="1"/>
    <col min="11017" max="11017" width="7.7109375" style="310" customWidth="1"/>
    <col min="11018" max="11018" width="7.85546875" style="310" customWidth="1"/>
    <col min="11019" max="11019" width="7.5703125" style="310" customWidth="1"/>
    <col min="11020" max="11020" width="8.140625" style="310" customWidth="1"/>
    <col min="11021" max="11021" width="5.7109375" style="310" customWidth="1"/>
    <col min="11022" max="11022" width="5.85546875" style="310" customWidth="1"/>
    <col min="11023" max="11024" width="9.140625" style="310"/>
    <col min="11025" max="11025" width="12.28515625" style="310" bestFit="1" customWidth="1"/>
    <col min="11026" max="11029" width="9.140625" style="310"/>
    <col min="11030" max="11030" width="23" style="310" customWidth="1"/>
    <col min="11031" max="11264" width="9.140625" style="310"/>
    <col min="11265" max="11265" width="7.7109375" style="310" customWidth="1"/>
    <col min="11266" max="11266" width="7.140625" style="310" customWidth="1"/>
    <col min="11267" max="11267" width="8.85546875" style="310" customWidth="1"/>
    <col min="11268" max="11268" width="6.28515625" style="310" customWidth="1"/>
    <col min="11269" max="11269" width="7" style="310" customWidth="1"/>
    <col min="11270" max="11270" width="5.85546875" style="310" customWidth="1"/>
    <col min="11271" max="11271" width="6.85546875" style="310" customWidth="1"/>
    <col min="11272" max="11272" width="6.7109375" style="310" customWidth="1"/>
    <col min="11273" max="11273" width="7.7109375" style="310" customWidth="1"/>
    <col min="11274" max="11274" width="7.85546875" style="310" customWidth="1"/>
    <col min="11275" max="11275" width="7.5703125" style="310" customWidth="1"/>
    <col min="11276" max="11276" width="8.140625" style="310" customWidth="1"/>
    <col min="11277" max="11277" width="5.7109375" style="310" customWidth="1"/>
    <col min="11278" max="11278" width="5.85546875" style="310" customWidth="1"/>
    <col min="11279" max="11280" width="9.140625" style="310"/>
    <col min="11281" max="11281" width="12.28515625" style="310" bestFit="1" customWidth="1"/>
    <col min="11282" max="11285" width="9.140625" style="310"/>
    <col min="11286" max="11286" width="23" style="310" customWidth="1"/>
    <col min="11287" max="11520" width="9.140625" style="310"/>
    <col min="11521" max="11521" width="7.7109375" style="310" customWidth="1"/>
    <col min="11522" max="11522" width="7.140625" style="310" customWidth="1"/>
    <col min="11523" max="11523" width="8.85546875" style="310" customWidth="1"/>
    <col min="11524" max="11524" width="6.28515625" style="310" customWidth="1"/>
    <col min="11525" max="11525" width="7" style="310" customWidth="1"/>
    <col min="11526" max="11526" width="5.85546875" style="310" customWidth="1"/>
    <col min="11527" max="11527" width="6.85546875" style="310" customWidth="1"/>
    <col min="11528" max="11528" width="6.7109375" style="310" customWidth="1"/>
    <col min="11529" max="11529" width="7.7109375" style="310" customWidth="1"/>
    <col min="11530" max="11530" width="7.85546875" style="310" customWidth="1"/>
    <col min="11531" max="11531" width="7.5703125" style="310" customWidth="1"/>
    <col min="11532" max="11532" width="8.140625" style="310" customWidth="1"/>
    <col min="11533" max="11533" width="5.7109375" style="310" customWidth="1"/>
    <col min="11534" max="11534" width="5.85546875" style="310" customWidth="1"/>
    <col min="11535" max="11536" width="9.140625" style="310"/>
    <col min="11537" max="11537" width="12.28515625" style="310" bestFit="1" customWidth="1"/>
    <col min="11538" max="11541" width="9.140625" style="310"/>
    <col min="11542" max="11542" width="23" style="310" customWidth="1"/>
    <col min="11543" max="11776" width="9.140625" style="310"/>
    <col min="11777" max="11777" width="7.7109375" style="310" customWidth="1"/>
    <col min="11778" max="11778" width="7.140625" style="310" customWidth="1"/>
    <col min="11779" max="11779" width="8.85546875" style="310" customWidth="1"/>
    <col min="11780" max="11780" width="6.28515625" style="310" customWidth="1"/>
    <col min="11781" max="11781" width="7" style="310" customWidth="1"/>
    <col min="11782" max="11782" width="5.85546875" style="310" customWidth="1"/>
    <col min="11783" max="11783" width="6.85546875" style="310" customWidth="1"/>
    <col min="11784" max="11784" width="6.7109375" style="310" customWidth="1"/>
    <col min="11785" max="11785" width="7.7109375" style="310" customWidth="1"/>
    <col min="11786" max="11786" width="7.85546875" style="310" customWidth="1"/>
    <col min="11787" max="11787" width="7.5703125" style="310" customWidth="1"/>
    <col min="11788" max="11788" width="8.140625" style="310" customWidth="1"/>
    <col min="11789" max="11789" width="5.7109375" style="310" customWidth="1"/>
    <col min="11790" max="11790" width="5.85546875" style="310" customWidth="1"/>
    <col min="11791" max="11792" width="9.140625" style="310"/>
    <col min="11793" max="11793" width="12.28515625" style="310" bestFit="1" customWidth="1"/>
    <col min="11794" max="11797" width="9.140625" style="310"/>
    <col min="11798" max="11798" width="23" style="310" customWidth="1"/>
    <col min="11799" max="12032" width="9.140625" style="310"/>
    <col min="12033" max="12033" width="7.7109375" style="310" customWidth="1"/>
    <col min="12034" max="12034" width="7.140625" style="310" customWidth="1"/>
    <col min="12035" max="12035" width="8.85546875" style="310" customWidth="1"/>
    <col min="12036" max="12036" width="6.28515625" style="310" customWidth="1"/>
    <col min="12037" max="12037" width="7" style="310" customWidth="1"/>
    <col min="12038" max="12038" width="5.85546875" style="310" customWidth="1"/>
    <col min="12039" max="12039" width="6.85546875" style="310" customWidth="1"/>
    <col min="12040" max="12040" width="6.7109375" style="310" customWidth="1"/>
    <col min="12041" max="12041" width="7.7109375" style="310" customWidth="1"/>
    <col min="12042" max="12042" width="7.85546875" style="310" customWidth="1"/>
    <col min="12043" max="12043" width="7.5703125" style="310" customWidth="1"/>
    <col min="12044" max="12044" width="8.140625" style="310" customWidth="1"/>
    <col min="12045" max="12045" width="5.7109375" style="310" customWidth="1"/>
    <col min="12046" max="12046" width="5.85546875" style="310" customWidth="1"/>
    <col min="12047" max="12048" width="9.140625" style="310"/>
    <col min="12049" max="12049" width="12.28515625" style="310" bestFit="1" customWidth="1"/>
    <col min="12050" max="12053" width="9.140625" style="310"/>
    <col min="12054" max="12054" width="23" style="310" customWidth="1"/>
    <col min="12055" max="12288" width="9.140625" style="310"/>
    <col min="12289" max="12289" width="7.7109375" style="310" customWidth="1"/>
    <col min="12290" max="12290" width="7.140625" style="310" customWidth="1"/>
    <col min="12291" max="12291" width="8.85546875" style="310" customWidth="1"/>
    <col min="12292" max="12292" width="6.28515625" style="310" customWidth="1"/>
    <col min="12293" max="12293" width="7" style="310" customWidth="1"/>
    <col min="12294" max="12294" width="5.85546875" style="310" customWidth="1"/>
    <col min="12295" max="12295" width="6.85546875" style="310" customWidth="1"/>
    <col min="12296" max="12296" width="6.7109375" style="310" customWidth="1"/>
    <col min="12297" max="12297" width="7.7109375" style="310" customWidth="1"/>
    <col min="12298" max="12298" width="7.85546875" style="310" customWidth="1"/>
    <col min="12299" max="12299" width="7.5703125" style="310" customWidth="1"/>
    <col min="12300" max="12300" width="8.140625" style="310" customWidth="1"/>
    <col min="12301" max="12301" width="5.7109375" style="310" customWidth="1"/>
    <col min="12302" max="12302" width="5.85546875" style="310" customWidth="1"/>
    <col min="12303" max="12304" width="9.140625" style="310"/>
    <col min="12305" max="12305" width="12.28515625" style="310" bestFit="1" customWidth="1"/>
    <col min="12306" max="12309" width="9.140625" style="310"/>
    <col min="12310" max="12310" width="23" style="310" customWidth="1"/>
    <col min="12311" max="12544" width="9.140625" style="310"/>
    <col min="12545" max="12545" width="7.7109375" style="310" customWidth="1"/>
    <col min="12546" max="12546" width="7.140625" style="310" customWidth="1"/>
    <col min="12547" max="12547" width="8.85546875" style="310" customWidth="1"/>
    <col min="12548" max="12548" width="6.28515625" style="310" customWidth="1"/>
    <col min="12549" max="12549" width="7" style="310" customWidth="1"/>
    <col min="12550" max="12550" width="5.85546875" style="310" customWidth="1"/>
    <col min="12551" max="12551" width="6.85546875" style="310" customWidth="1"/>
    <col min="12552" max="12552" width="6.7109375" style="310" customWidth="1"/>
    <col min="12553" max="12553" width="7.7109375" style="310" customWidth="1"/>
    <col min="12554" max="12554" width="7.85546875" style="310" customWidth="1"/>
    <col min="12555" max="12555" width="7.5703125" style="310" customWidth="1"/>
    <col min="12556" max="12556" width="8.140625" style="310" customWidth="1"/>
    <col min="12557" max="12557" width="5.7109375" style="310" customWidth="1"/>
    <col min="12558" max="12558" width="5.85546875" style="310" customWidth="1"/>
    <col min="12559" max="12560" width="9.140625" style="310"/>
    <col min="12561" max="12561" width="12.28515625" style="310" bestFit="1" customWidth="1"/>
    <col min="12562" max="12565" width="9.140625" style="310"/>
    <col min="12566" max="12566" width="23" style="310" customWidth="1"/>
    <col min="12567" max="12800" width="9.140625" style="310"/>
    <col min="12801" max="12801" width="7.7109375" style="310" customWidth="1"/>
    <col min="12802" max="12802" width="7.140625" style="310" customWidth="1"/>
    <col min="12803" max="12803" width="8.85546875" style="310" customWidth="1"/>
    <col min="12804" max="12804" width="6.28515625" style="310" customWidth="1"/>
    <col min="12805" max="12805" width="7" style="310" customWidth="1"/>
    <col min="12806" max="12806" width="5.85546875" style="310" customWidth="1"/>
    <col min="12807" max="12807" width="6.85546875" style="310" customWidth="1"/>
    <col min="12808" max="12808" width="6.7109375" style="310" customWidth="1"/>
    <col min="12809" max="12809" width="7.7109375" style="310" customWidth="1"/>
    <col min="12810" max="12810" width="7.85546875" style="310" customWidth="1"/>
    <col min="12811" max="12811" width="7.5703125" style="310" customWidth="1"/>
    <col min="12812" max="12812" width="8.140625" style="310" customWidth="1"/>
    <col min="12813" max="12813" width="5.7109375" style="310" customWidth="1"/>
    <col min="12814" max="12814" width="5.85546875" style="310" customWidth="1"/>
    <col min="12815" max="12816" width="9.140625" style="310"/>
    <col min="12817" max="12817" width="12.28515625" style="310" bestFit="1" customWidth="1"/>
    <col min="12818" max="12821" width="9.140625" style="310"/>
    <col min="12822" max="12822" width="23" style="310" customWidth="1"/>
    <col min="12823" max="13056" width="9.140625" style="310"/>
    <col min="13057" max="13057" width="7.7109375" style="310" customWidth="1"/>
    <col min="13058" max="13058" width="7.140625" style="310" customWidth="1"/>
    <col min="13059" max="13059" width="8.85546875" style="310" customWidth="1"/>
    <col min="13060" max="13060" width="6.28515625" style="310" customWidth="1"/>
    <col min="13061" max="13061" width="7" style="310" customWidth="1"/>
    <col min="13062" max="13062" width="5.85546875" style="310" customWidth="1"/>
    <col min="13063" max="13063" width="6.85546875" style="310" customWidth="1"/>
    <col min="13064" max="13064" width="6.7109375" style="310" customWidth="1"/>
    <col min="13065" max="13065" width="7.7109375" style="310" customWidth="1"/>
    <col min="13066" max="13066" width="7.85546875" style="310" customWidth="1"/>
    <col min="13067" max="13067" width="7.5703125" style="310" customWidth="1"/>
    <col min="13068" max="13068" width="8.140625" style="310" customWidth="1"/>
    <col min="13069" max="13069" width="5.7109375" style="310" customWidth="1"/>
    <col min="13070" max="13070" width="5.85546875" style="310" customWidth="1"/>
    <col min="13071" max="13072" width="9.140625" style="310"/>
    <col min="13073" max="13073" width="12.28515625" style="310" bestFit="1" customWidth="1"/>
    <col min="13074" max="13077" width="9.140625" style="310"/>
    <col min="13078" max="13078" width="23" style="310" customWidth="1"/>
    <col min="13079" max="13312" width="9.140625" style="310"/>
    <col min="13313" max="13313" width="7.7109375" style="310" customWidth="1"/>
    <col min="13314" max="13314" width="7.140625" style="310" customWidth="1"/>
    <col min="13315" max="13315" width="8.85546875" style="310" customWidth="1"/>
    <col min="13316" max="13316" width="6.28515625" style="310" customWidth="1"/>
    <col min="13317" max="13317" width="7" style="310" customWidth="1"/>
    <col min="13318" max="13318" width="5.85546875" style="310" customWidth="1"/>
    <col min="13319" max="13319" width="6.85546875" style="310" customWidth="1"/>
    <col min="13320" max="13320" width="6.7109375" style="310" customWidth="1"/>
    <col min="13321" max="13321" width="7.7109375" style="310" customWidth="1"/>
    <col min="13322" max="13322" width="7.85546875" style="310" customWidth="1"/>
    <col min="13323" max="13323" width="7.5703125" style="310" customWidth="1"/>
    <col min="13324" max="13324" width="8.140625" style="310" customWidth="1"/>
    <col min="13325" max="13325" width="5.7109375" style="310" customWidth="1"/>
    <col min="13326" max="13326" width="5.85546875" style="310" customWidth="1"/>
    <col min="13327" max="13328" width="9.140625" style="310"/>
    <col min="13329" max="13329" width="12.28515625" style="310" bestFit="1" customWidth="1"/>
    <col min="13330" max="13333" width="9.140625" style="310"/>
    <col min="13334" max="13334" width="23" style="310" customWidth="1"/>
    <col min="13335" max="13568" width="9.140625" style="310"/>
    <col min="13569" max="13569" width="7.7109375" style="310" customWidth="1"/>
    <col min="13570" max="13570" width="7.140625" style="310" customWidth="1"/>
    <col min="13571" max="13571" width="8.85546875" style="310" customWidth="1"/>
    <col min="13572" max="13572" width="6.28515625" style="310" customWidth="1"/>
    <col min="13573" max="13573" width="7" style="310" customWidth="1"/>
    <col min="13574" max="13574" width="5.85546875" style="310" customWidth="1"/>
    <col min="13575" max="13575" width="6.85546875" style="310" customWidth="1"/>
    <col min="13576" max="13576" width="6.7109375" style="310" customWidth="1"/>
    <col min="13577" max="13577" width="7.7109375" style="310" customWidth="1"/>
    <col min="13578" max="13578" width="7.85546875" style="310" customWidth="1"/>
    <col min="13579" max="13579" width="7.5703125" style="310" customWidth="1"/>
    <col min="13580" max="13580" width="8.140625" style="310" customWidth="1"/>
    <col min="13581" max="13581" width="5.7109375" style="310" customWidth="1"/>
    <col min="13582" max="13582" width="5.85546875" style="310" customWidth="1"/>
    <col min="13583" max="13584" width="9.140625" style="310"/>
    <col min="13585" max="13585" width="12.28515625" style="310" bestFit="1" customWidth="1"/>
    <col min="13586" max="13589" width="9.140625" style="310"/>
    <col min="13590" max="13590" width="23" style="310" customWidth="1"/>
    <col min="13591" max="13824" width="9.140625" style="310"/>
    <col min="13825" max="13825" width="7.7109375" style="310" customWidth="1"/>
    <col min="13826" max="13826" width="7.140625" style="310" customWidth="1"/>
    <col min="13827" max="13827" width="8.85546875" style="310" customWidth="1"/>
    <col min="13828" max="13828" width="6.28515625" style="310" customWidth="1"/>
    <col min="13829" max="13829" width="7" style="310" customWidth="1"/>
    <col min="13830" max="13830" width="5.85546875" style="310" customWidth="1"/>
    <col min="13831" max="13831" width="6.85546875" style="310" customWidth="1"/>
    <col min="13832" max="13832" width="6.7109375" style="310" customWidth="1"/>
    <col min="13833" max="13833" width="7.7109375" style="310" customWidth="1"/>
    <col min="13834" max="13834" width="7.85546875" style="310" customWidth="1"/>
    <col min="13835" max="13835" width="7.5703125" style="310" customWidth="1"/>
    <col min="13836" max="13836" width="8.140625" style="310" customWidth="1"/>
    <col min="13837" max="13837" width="5.7109375" style="310" customWidth="1"/>
    <col min="13838" max="13838" width="5.85546875" style="310" customWidth="1"/>
    <col min="13839" max="13840" width="9.140625" style="310"/>
    <col min="13841" max="13841" width="12.28515625" style="310" bestFit="1" customWidth="1"/>
    <col min="13842" max="13845" width="9.140625" style="310"/>
    <col min="13846" max="13846" width="23" style="310" customWidth="1"/>
    <col min="13847" max="14080" width="9.140625" style="310"/>
    <col min="14081" max="14081" width="7.7109375" style="310" customWidth="1"/>
    <col min="14082" max="14082" width="7.140625" style="310" customWidth="1"/>
    <col min="14083" max="14083" width="8.85546875" style="310" customWidth="1"/>
    <col min="14084" max="14084" width="6.28515625" style="310" customWidth="1"/>
    <col min="14085" max="14085" width="7" style="310" customWidth="1"/>
    <col min="14086" max="14086" width="5.85546875" style="310" customWidth="1"/>
    <col min="14087" max="14087" width="6.85546875" style="310" customWidth="1"/>
    <col min="14088" max="14088" width="6.7109375" style="310" customWidth="1"/>
    <col min="14089" max="14089" width="7.7109375" style="310" customWidth="1"/>
    <col min="14090" max="14090" width="7.85546875" style="310" customWidth="1"/>
    <col min="14091" max="14091" width="7.5703125" style="310" customWidth="1"/>
    <col min="14092" max="14092" width="8.140625" style="310" customWidth="1"/>
    <col min="14093" max="14093" width="5.7109375" style="310" customWidth="1"/>
    <col min="14094" max="14094" width="5.85546875" style="310" customWidth="1"/>
    <col min="14095" max="14096" width="9.140625" style="310"/>
    <col min="14097" max="14097" width="12.28515625" style="310" bestFit="1" customWidth="1"/>
    <col min="14098" max="14101" width="9.140625" style="310"/>
    <col min="14102" max="14102" width="23" style="310" customWidth="1"/>
    <col min="14103" max="14336" width="9.140625" style="310"/>
    <col min="14337" max="14337" width="7.7109375" style="310" customWidth="1"/>
    <col min="14338" max="14338" width="7.140625" style="310" customWidth="1"/>
    <col min="14339" max="14339" width="8.85546875" style="310" customWidth="1"/>
    <col min="14340" max="14340" width="6.28515625" style="310" customWidth="1"/>
    <col min="14341" max="14341" width="7" style="310" customWidth="1"/>
    <col min="14342" max="14342" width="5.85546875" style="310" customWidth="1"/>
    <col min="14343" max="14343" width="6.85546875" style="310" customWidth="1"/>
    <col min="14344" max="14344" width="6.7109375" style="310" customWidth="1"/>
    <col min="14345" max="14345" width="7.7109375" style="310" customWidth="1"/>
    <col min="14346" max="14346" width="7.85546875" style="310" customWidth="1"/>
    <col min="14347" max="14347" width="7.5703125" style="310" customWidth="1"/>
    <col min="14348" max="14348" width="8.140625" style="310" customWidth="1"/>
    <col min="14349" max="14349" width="5.7109375" style="310" customWidth="1"/>
    <col min="14350" max="14350" width="5.85546875" style="310" customWidth="1"/>
    <col min="14351" max="14352" width="9.140625" style="310"/>
    <col min="14353" max="14353" width="12.28515625" style="310" bestFit="1" customWidth="1"/>
    <col min="14354" max="14357" width="9.140625" style="310"/>
    <col min="14358" max="14358" width="23" style="310" customWidth="1"/>
    <col min="14359" max="14592" width="9.140625" style="310"/>
    <col min="14593" max="14593" width="7.7109375" style="310" customWidth="1"/>
    <col min="14594" max="14594" width="7.140625" style="310" customWidth="1"/>
    <col min="14595" max="14595" width="8.85546875" style="310" customWidth="1"/>
    <col min="14596" max="14596" width="6.28515625" style="310" customWidth="1"/>
    <col min="14597" max="14597" width="7" style="310" customWidth="1"/>
    <col min="14598" max="14598" width="5.85546875" style="310" customWidth="1"/>
    <col min="14599" max="14599" width="6.85546875" style="310" customWidth="1"/>
    <col min="14600" max="14600" width="6.7109375" style="310" customWidth="1"/>
    <col min="14601" max="14601" width="7.7109375" style="310" customWidth="1"/>
    <col min="14602" max="14602" width="7.85546875" style="310" customWidth="1"/>
    <col min="14603" max="14603" width="7.5703125" style="310" customWidth="1"/>
    <col min="14604" max="14604" width="8.140625" style="310" customWidth="1"/>
    <col min="14605" max="14605" width="5.7109375" style="310" customWidth="1"/>
    <col min="14606" max="14606" width="5.85546875" style="310" customWidth="1"/>
    <col min="14607" max="14608" width="9.140625" style="310"/>
    <col min="14609" max="14609" width="12.28515625" style="310" bestFit="1" customWidth="1"/>
    <col min="14610" max="14613" width="9.140625" style="310"/>
    <col min="14614" max="14614" width="23" style="310" customWidth="1"/>
    <col min="14615" max="14848" width="9.140625" style="310"/>
    <col min="14849" max="14849" width="7.7109375" style="310" customWidth="1"/>
    <col min="14850" max="14850" width="7.140625" style="310" customWidth="1"/>
    <col min="14851" max="14851" width="8.85546875" style="310" customWidth="1"/>
    <col min="14852" max="14852" width="6.28515625" style="310" customWidth="1"/>
    <col min="14853" max="14853" width="7" style="310" customWidth="1"/>
    <col min="14854" max="14854" width="5.85546875" style="310" customWidth="1"/>
    <col min="14855" max="14855" width="6.85546875" style="310" customWidth="1"/>
    <col min="14856" max="14856" width="6.7109375" style="310" customWidth="1"/>
    <col min="14857" max="14857" width="7.7109375" style="310" customWidth="1"/>
    <col min="14858" max="14858" width="7.85546875" style="310" customWidth="1"/>
    <col min="14859" max="14859" width="7.5703125" style="310" customWidth="1"/>
    <col min="14860" max="14860" width="8.140625" style="310" customWidth="1"/>
    <col min="14861" max="14861" width="5.7109375" style="310" customWidth="1"/>
    <col min="14862" max="14862" width="5.85546875" style="310" customWidth="1"/>
    <col min="14863" max="14864" width="9.140625" style="310"/>
    <col min="14865" max="14865" width="12.28515625" style="310" bestFit="1" customWidth="1"/>
    <col min="14866" max="14869" width="9.140625" style="310"/>
    <col min="14870" max="14870" width="23" style="310" customWidth="1"/>
    <col min="14871" max="15104" width="9.140625" style="310"/>
    <col min="15105" max="15105" width="7.7109375" style="310" customWidth="1"/>
    <col min="15106" max="15106" width="7.140625" style="310" customWidth="1"/>
    <col min="15107" max="15107" width="8.85546875" style="310" customWidth="1"/>
    <col min="15108" max="15108" width="6.28515625" style="310" customWidth="1"/>
    <col min="15109" max="15109" width="7" style="310" customWidth="1"/>
    <col min="15110" max="15110" width="5.85546875" style="310" customWidth="1"/>
    <col min="15111" max="15111" width="6.85546875" style="310" customWidth="1"/>
    <col min="15112" max="15112" width="6.7109375" style="310" customWidth="1"/>
    <col min="15113" max="15113" width="7.7109375" style="310" customWidth="1"/>
    <col min="15114" max="15114" width="7.85546875" style="310" customWidth="1"/>
    <col min="15115" max="15115" width="7.5703125" style="310" customWidth="1"/>
    <col min="15116" max="15116" width="8.140625" style="310" customWidth="1"/>
    <col min="15117" max="15117" width="5.7109375" style="310" customWidth="1"/>
    <col min="15118" max="15118" width="5.85546875" style="310" customWidth="1"/>
    <col min="15119" max="15120" width="9.140625" style="310"/>
    <col min="15121" max="15121" width="12.28515625" style="310" bestFit="1" customWidth="1"/>
    <col min="15122" max="15125" width="9.140625" style="310"/>
    <col min="15126" max="15126" width="23" style="310" customWidth="1"/>
    <col min="15127" max="15360" width="9.140625" style="310"/>
    <col min="15361" max="15361" width="7.7109375" style="310" customWidth="1"/>
    <col min="15362" max="15362" width="7.140625" style="310" customWidth="1"/>
    <col min="15363" max="15363" width="8.85546875" style="310" customWidth="1"/>
    <col min="15364" max="15364" width="6.28515625" style="310" customWidth="1"/>
    <col min="15365" max="15365" width="7" style="310" customWidth="1"/>
    <col min="15366" max="15366" width="5.85546875" style="310" customWidth="1"/>
    <col min="15367" max="15367" width="6.85546875" style="310" customWidth="1"/>
    <col min="15368" max="15368" width="6.7109375" style="310" customWidth="1"/>
    <col min="15369" max="15369" width="7.7109375" style="310" customWidth="1"/>
    <col min="15370" max="15370" width="7.85546875" style="310" customWidth="1"/>
    <col min="15371" max="15371" width="7.5703125" style="310" customWidth="1"/>
    <col min="15372" max="15372" width="8.140625" style="310" customWidth="1"/>
    <col min="15373" max="15373" width="5.7109375" style="310" customWidth="1"/>
    <col min="15374" max="15374" width="5.85546875" style="310" customWidth="1"/>
    <col min="15375" max="15376" width="9.140625" style="310"/>
    <col min="15377" max="15377" width="12.28515625" style="310" bestFit="1" customWidth="1"/>
    <col min="15378" max="15381" width="9.140625" style="310"/>
    <col min="15382" max="15382" width="23" style="310" customWidth="1"/>
    <col min="15383" max="15616" width="9.140625" style="310"/>
    <col min="15617" max="15617" width="7.7109375" style="310" customWidth="1"/>
    <col min="15618" max="15618" width="7.140625" style="310" customWidth="1"/>
    <col min="15619" max="15619" width="8.85546875" style="310" customWidth="1"/>
    <col min="15620" max="15620" width="6.28515625" style="310" customWidth="1"/>
    <col min="15621" max="15621" width="7" style="310" customWidth="1"/>
    <col min="15622" max="15622" width="5.85546875" style="310" customWidth="1"/>
    <col min="15623" max="15623" width="6.85546875" style="310" customWidth="1"/>
    <col min="15624" max="15624" width="6.7109375" style="310" customWidth="1"/>
    <col min="15625" max="15625" width="7.7109375" style="310" customWidth="1"/>
    <col min="15626" max="15626" width="7.85546875" style="310" customWidth="1"/>
    <col min="15627" max="15627" width="7.5703125" style="310" customWidth="1"/>
    <col min="15628" max="15628" width="8.140625" style="310" customWidth="1"/>
    <col min="15629" max="15629" width="5.7109375" style="310" customWidth="1"/>
    <col min="15630" max="15630" width="5.85546875" style="310" customWidth="1"/>
    <col min="15631" max="15632" width="9.140625" style="310"/>
    <col min="15633" max="15633" width="12.28515625" style="310" bestFit="1" customWidth="1"/>
    <col min="15634" max="15637" width="9.140625" style="310"/>
    <col min="15638" max="15638" width="23" style="310" customWidth="1"/>
    <col min="15639" max="15872" width="9.140625" style="310"/>
    <col min="15873" max="15873" width="7.7109375" style="310" customWidth="1"/>
    <col min="15874" max="15874" width="7.140625" style="310" customWidth="1"/>
    <col min="15875" max="15875" width="8.85546875" style="310" customWidth="1"/>
    <col min="15876" max="15876" width="6.28515625" style="310" customWidth="1"/>
    <col min="15877" max="15877" width="7" style="310" customWidth="1"/>
    <col min="15878" max="15878" width="5.85546875" style="310" customWidth="1"/>
    <col min="15879" max="15879" width="6.85546875" style="310" customWidth="1"/>
    <col min="15880" max="15880" width="6.7109375" style="310" customWidth="1"/>
    <col min="15881" max="15881" width="7.7109375" style="310" customWidth="1"/>
    <col min="15882" max="15882" width="7.85546875" style="310" customWidth="1"/>
    <col min="15883" max="15883" width="7.5703125" style="310" customWidth="1"/>
    <col min="15884" max="15884" width="8.140625" style="310" customWidth="1"/>
    <col min="15885" max="15885" width="5.7109375" style="310" customWidth="1"/>
    <col min="15886" max="15886" width="5.85546875" style="310" customWidth="1"/>
    <col min="15887" max="15888" width="9.140625" style="310"/>
    <col min="15889" max="15889" width="12.28515625" style="310" bestFit="1" customWidth="1"/>
    <col min="15890" max="15893" width="9.140625" style="310"/>
    <col min="15894" max="15894" width="23" style="310" customWidth="1"/>
    <col min="15895" max="16128" width="9.140625" style="310"/>
    <col min="16129" max="16129" width="7.7109375" style="310" customWidth="1"/>
    <col min="16130" max="16130" width="7.140625" style="310" customWidth="1"/>
    <col min="16131" max="16131" width="8.85546875" style="310" customWidth="1"/>
    <col min="16132" max="16132" width="6.28515625" style="310" customWidth="1"/>
    <col min="16133" max="16133" width="7" style="310" customWidth="1"/>
    <col min="16134" max="16134" width="5.85546875" style="310" customWidth="1"/>
    <col min="16135" max="16135" width="6.85546875" style="310" customWidth="1"/>
    <col min="16136" max="16136" width="6.7109375" style="310" customWidth="1"/>
    <col min="16137" max="16137" width="7.7109375" style="310" customWidth="1"/>
    <col min="16138" max="16138" width="7.85546875" style="310" customWidth="1"/>
    <col min="16139" max="16139" width="7.5703125" style="310" customWidth="1"/>
    <col min="16140" max="16140" width="8.140625" style="310" customWidth="1"/>
    <col min="16141" max="16141" width="5.7109375" style="310" customWidth="1"/>
    <col min="16142" max="16142" width="5.85546875" style="310" customWidth="1"/>
    <col min="16143" max="16144" width="9.140625" style="310"/>
    <col min="16145" max="16145" width="12.28515625" style="310" bestFit="1" customWidth="1"/>
    <col min="16146" max="16149" width="9.140625" style="310"/>
    <col min="16150" max="16150" width="23" style="310" customWidth="1"/>
    <col min="16151" max="16384" width="9.140625" style="310"/>
  </cols>
  <sheetData>
    <row r="1" spans="1:12" ht="33" customHeight="1" x14ac:dyDescent="0.4">
      <c r="A1" s="445" t="s">
        <v>379</v>
      </c>
      <c r="B1" s="445"/>
      <c r="C1" s="445"/>
      <c r="D1" s="445"/>
      <c r="E1" s="445"/>
      <c r="F1" s="445"/>
      <c r="G1" s="445"/>
      <c r="H1" s="445"/>
      <c r="I1" s="445"/>
      <c r="J1" s="445"/>
      <c r="K1" s="445"/>
      <c r="L1" s="445"/>
    </row>
    <row r="2" spans="1:12" ht="24" customHeight="1" x14ac:dyDescent="0.4">
      <c r="A2" s="310" t="s">
        <v>325</v>
      </c>
    </row>
    <row r="3" spans="1:12" ht="18" customHeight="1" x14ac:dyDescent="0.4">
      <c r="A3" s="310" t="s">
        <v>326</v>
      </c>
    </row>
    <row r="4" spans="1:12" ht="18" customHeight="1" x14ac:dyDescent="0.4">
      <c r="E4" s="314"/>
      <c r="F4" s="315"/>
      <c r="G4" s="315"/>
      <c r="H4" s="316"/>
    </row>
    <row r="5" spans="1:12" ht="18" customHeight="1" x14ac:dyDescent="0.4">
      <c r="E5" s="317"/>
      <c r="H5" s="318"/>
    </row>
    <row r="6" spans="1:12" ht="18" customHeight="1" x14ac:dyDescent="0.4">
      <c r="E6" s="317"/>
      <c r="H6" s="318"/>
    </row>
    <row r="7" spans="1:12" ht="18" customHeight="1" x14ac:dyDescent="0.4">
      <c r="E7" s="317"/>
      <c r="H7" s="318"/>
      <c r="I7" s="310" t="s">
        <v>329</v>
      </c>
    </row>
    <row r="8" spans="1:12" ht="18" customHeight="1" x14ac:dyDescent="0.4">
      <c r="E8" s="317"/>
      <c r="H8" s="318"/>
      <c r="I8" s="310" t="s">
        <v>327</v>
      </c>
    </row>
    <row r="9" spans="1:12" ht="18" customHeight="1" x14ac:dyDescent="0.4">
      <c r="E9" s="319"/>
      <c r="F9" s="320"/>
      <c r="G9" s="320"/>
      <c r="H9" s="321"/>
    </row>
    <row r="10" spans="1:12" ht="18" customHeight="1" x14ac:dyDescent="0.4">
      <c r="E10" s="511"/>
      <c r="F10" s="512" t="s">
        <v>331</v>
      </c>
      <c r="G10" s="511"/>
      <c r="H10" s="511"/>
    </row>
    <row r="11" spans="1:12" ht="12.75" customHeight="1" x14ac:dyDescent="0.4">
      <c r="F11" s="513" t="s">
        <v>332</v>
      </c>
    </row>
    <row r="12" spans="1:12" ht="63.75" customHeight="1" x14ac:dyDescent="0.4">
      <c r="A12" s="450" t="str">
        <f>"प्रमाणित करण्यात येते की , वरील सही व छायाचित्र  "&amp;'Input Data'!F3&amp;'Input Data'!F4&amp;"यांचे आहेत. "&amp;"Certified that the signature and photograph are those of "&amp;'Input Data'!C3&amp;'Input Data'!C4</f>
        <v>प्रमाणित करण्यात येते की , वरील सही व छायाचित्र  श्री. प्रमोद महादेव पुरी, वरिष्ठ लिपीक,  यांचे आहेत. Certified that the signature and photograph are those of Pramod Mahadeo Puri Senior  Clerk</v>
      </c>
      <c r="B12" s="450"/>
      <c r="C12" s="450"/>
      <c r="D12" s="450"/>
      <c r="E12" s="450"/>
      <c r="F12" s="450"/>
      <c r="G12" s="450"/>
      <c r="H12" s="450"/>
      <c r="I12" s="450"/>
      <c r="J12" s="450"/>
      <c r="K12" s="450"/>
      <c r="L12" s="450"/>
    </row>
    <row r="13" spans="1:12" ht="18" customHeight="1" x14ac:dyDescent="0.4">
      <c r="G13" s="306"/>
    </row>
    <row r="16" spans="1:12" ht="18" customHeight="1" x14ac:dyDescent="0.4">
      <c r="F16" s="310" t="s">
        <v>93</v>
      </c>
    </row>
    <row r="17" spans="1:12" ht="18" customHeight="1" x14ac:dyDescent="0.4">
      <c r="F17" s="310" t="s">
        <v>33</v>
      </c>
    </row>
    <row r="18" spans="1:12" ht="18" customHeight="1" x14ac:dyDescent="0.4">
      <c r="F18" s="310" t="s">
        <v>94</v>
      </c>
    </row>
    <row r="19" spans="1:12" ht="18" customHeight="1" x14ac:dyDescent="0.4">
      <c r="F19" s="310" t="s">
        <v>157</v>
      </c>
    </row>
    <row r="20" spans="1:12" ht="18" customHeight="1" x14ac:dyDescent="0.4">
      <c r="A20" s="310" t="s">
        <v>84</v>
      </c>
      <c r="B20" s="447">
        <f ca="1">+'नमुना ५ वर्णपट'!B15</f>
        <v>45644</v>
      </c>
      <c r="C20" s="447"/>
      <c r="F20" s="310" t="s">
        <v>317</v>
      </c>
    </row>
    <row r="21" spans="1:12" ht="18" customHeight="1" x14ac:dyDescent="0.4">
      <c r="A21" s="310" t="s">
        <v>319</v>
      </c>
      <c r="F21" s="310" t="s">
        <v>318</v>
      </c>
    </row>
    <row r="24" spans="1:12" ht="18" customHeight="1" x14ac:dyDescent="0.4">
      <c r="L24" s="313" t="s">
        <v>328</v>
      </c>
    </row>
  </sheetData>
  <mergeCells count="3">
    <mergeCell ref="A1:L1"/>
    <mergeCell ref="B20:C20"/>
    <mergeCell ref="A12:L12"/>
  </mergeCells>
  <pageMargins left="1" right="0.5" top="0.36" bottom="0.55000000000000004" header="0.3" footer="0.3"/>
  <pageSetup paperSize="9"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80F8C-C1BE-4554-BE6F-450D7D848292}">
  <dimension ref="A1:R39"/>
  <sheetViews>
    <sheetView view="pageBreakPreview" zoomScaleNormal="100" zoomScaleSheetLayoutView="100" workbookViewId="0">
      <selection activeCell="G40" sqref="G40"/>
    </sheetView>
  </sheetViews>
  <sheetFormatPr defaultRowHeight="18" customHeight="1" x14ac:dyDescent="0.5"/>
  <cols>
    <col min="1" max="1" width="7.7109375" style="241" customWidth="1"/>
    <col min="2" max="2" width="7.140625" style="241" customWidth="1"/>
    <col min="3" max="3" width="8.85546875" style="241" customWidth="1"/>
    <col min="4" max="4" width="6.28515625" style="241" customWidth="1"/>
    <col min="5" max="5" width="7" style="241" customWidth="1"/>
    <col min="6" max="6" width="5.85546875" style="241" customWidth="1"/>
    <col min="7" max="7" width="6.85546875" style="241" customWidth="1"/>
    <col min="8" max="8" width="6.7109375" style="241" customWidth="1"/>
    <col min="9" max="9" width="7.7109375" style="241" customWidth="1"/>
    <col min="10" max="10" width="11" style="241" customWidth="1"/>
    <col min="11" max="11" width="10.7109375" style="241" customWidth="1"/>
    <col min="12" max="12" width="8.42578125" style="241" customWidth="1"/>
    <col min="13" max="13" width="5.7109375" style="241" customWidth="1"/>
    <col min="14" max="14" width="5.85546875" style="241" customWidth="1"/>
    <col min="15" max="16" width="9.140625" style="241"/>
    <col min="17" max="17" width="12.28515625" style="241" bestFit="1" customWidth="1"/>
    <col min="18" max="256" width="9.140625" style="241"/>
    <col min="257" max="257" width="7.7109375" style="241" customWidth="1"/>
    <col min="258" max="258" width="7.140625" style="241" customWidth="1"/>
    <col min="259" max="259" width="8.85546875" style="241" customWidth="1"/>
    <col min="260" max="260" width="6.28515625" style="241" customWidth="1"/>
    <col min="261" max="261" width="7" style="241" customWidth="1"/>
    <col min="262" max="262" width="5.85546875" style="241" customWidth="1"/>
    <col min="263" max="263" width="6.85546875" style="241" customWidth="1"/>
    <col min="264" max="264" width="6.7109375" style="241" customWidth="1"/>
    <col min="265" max="265" width="7.7109375" style="241" customWidth="1"/>
    <col min="266" max="266" width="11" style="241" customWidth="1"/>
    <col min="267" max="267" width="10.7109375" style="241" customWidth="1"/>
    <col min="268" max="268" width="8.42578125" style="241" customWidth="1"/>
    <col min="269" max="269" width="5.7109375" style="241" customWidth="1"/>
    <col min="270" max="270" width="5.85546875" style="241" customWidth="1"/>
    <col min="271" max="272" width="9.140625" style="241"/>
    <col min="273" max="273" width="12.28515625" style="241" bestFit="1" customWidth="1"/>
    <col min="274" max="512" width="9.140625" style="241"/>
    <col min="513" max="513" width="7.7109375" style="241" customWidth="1"/>
    <col min="514" max="514" width="7.140625" style="241" customWidth="1"/>
    <col min="515" max="515" width="8.85546875" style="241" customWidth="1"/>
    <col min="516" max="516" width="6.28515625" style="241" customWidth="1"/>
    <col min="517" max="517" width="7" style="241" customWidth="1"/>
    <col min="518" max="518" width="5.85546875" style="241" customWidth="1"/>
    <col min="519" max="519" width="6.85546875" style="241" customWidth="1"/>
    <col min="520" max="520" width="6.7109375" style="241" customWidth="1"/>
    <col min="521" max="521" width="7.7109375" style="241" customWidth="1"/>
    <col min="522" max="522" width="11" style="241" customWidth="1"/>
    <col min="523" max="523" width="10.7109375" style="241" customWidth="1"/>
    <col min="524" max="524" width="8.42578125" style="241" customWidth="1"/>
    <col min="525" max="525" width="5.7109375" style="241" customWidth="1"/>
    <col min="526" max="526" width="5.85546875" style="241" customWidth="1"/>
    <col min="527" max="528" width="9.140625" style="241"/>
    <col min="529" max="529" width="12.28515625" style="241" bestFit="1" customWidth="1"/>
    <col min="530" max="768" width="9.140625" style="241"/>
    <col min="769" max="769" width="7.7109375" style="241" customWidth="1"/>
    <col min="770" max="770" width="7.140625" style="241" customWidth="1"/>
    <col min="771" max="771" width="8.85546875" style="241" customWidth="1"/>
    <col min="772" max="772" width="6.28515625" style="241" customWidth="1"/>
    <col min="773" max="773" width="7" style="241" customWidth="1"/>
    <col min="774" max="774" width="5.85546875" style="241" customWidth="1"/>
    <col min="775" max="775" width="6.85546875" style="241" customWidth="1"/>
    <col min="776" max="776" width="6.7109375" style="241" customWidth="1"/>
    <col min="777" max="777" width="7.7109375" style="241" customWidth="1"/>
    <col min="778" max="778" width="11" style="241" customWidth="1"/>
    <col min="779" max="779" width="10.7109375" style="241" customWidth="1"/>
    <col min="780" max="780" width="8.42578125" style="241" customWidth="1"/>
    <col min="781" max="781" width="5.7109375" style="241" customWidth="1"/>
    <col min="782" max="782" width="5.85546875" style="241" customWidth="1"/>
    <col min="783" max="784" width="9.140625" style="241"/>
    <col min="785" max="785" width="12.28515625" style="241" bestFit="1" customWidth="1"/>
    <col min="786" max="1024" width="9.140625" style="241"/>
    <col min="1025" max="1025" width="7.7109375" style="241" customWidth="1"/>
    <col min="1026" max="1026" width="7.140625" style="241" customWidth="1"/>
    <col min="1027" max="1027" width="8.85546875" style="241" customWidth="1"/>
    <col min="1028" max="1028" width="6.28515625" style="241" customWidth="1"/>
    <col min="1029" max="1029" width="7" style="241" customWidth="1"/>
    <col min="1030" max="1030" width="5.85546875" style="241" customWidth="1"/>
    <col min="1031" max="1031" width="6.85546875" style="241" customWidth="1"/>
    <col min="1032" max="1032" width="6.7109375" style="241" customWidth="1"/>
    <col min="1033" max="1033" width="7.7109375" style="241" customWidth="1"/>
    <col min="1034" max="1034" width="11" style="241" customWidth="1"/>
    <col min="1035" max="1035" width="10.7109375" style="241" customWidth="1"/>
    <col min="1036" max="1036" width="8.42578125" style="241" customWidth="1"/>
    <col min="1037" max="1037" width="5.7109375" style="241" customWidth="1"/>
    <col min="1038" max="1038" width="5.85546875" style="241" customWidth="1"/>
    <col min="1039" max="1040" width="9.140625" style="241"/>
    <col min="1041" max="1041" width="12.28515625" style="241" bestFit="1" customWidth="1"/>
    <col min="1042" max="1280" width="9.140625" style="241"/>
    <col min="1281" max="1281" width="7.7109375" style="241" customWidth="1"/>
    <col min="1282" max="1282" width="7.140625" style="241" customWidth="1"/>
    <col min="1283" max="1283" width="8.85546875" style="241" customWidth="1"/>
    <col min="1284" max="1284" width="6.28515625" style="241" customWidth="1"/>
    <col min="1285" max="1285" width="7" style="241" customWidth="1"/>
    <col min="1286" max="1286" width="5.85546875" style="241" customWidth="1"/>
    <col min="1287" max="1287" width="6.85546875" style="241" customWidth="1"/>
    <col min="1288" max="1288" width="6.7109375" style="241" customWidth="1"/>
    <col min="1289" max="1289" width="7.7109375" style="241" customWidth="1"/>
    <col min="1290" max="1290" width="11" style="241" customWidth="1"/>
    <col min="1291" max="1291" width="10.7109375" style="241" customWidth="1"/>
    <col min="1292" max="1292" width="8.42578125" style="241" customWidth="1"/>
    <col min="1293" max="1293" width="5.7109375" style="241" customWidth="1"/>
    <col min="1294" max="1294" width="5.85546875" style="241" customWidth="1"/>
    <col min="1295" max="1296" width="9.140625" style="241"/>
    <col min="1297" max="1297" width="12.28515625" style="241" bestFit="1" customWidth="1"/>
    <col min="1298" max="1536" width="9.140625" style="241"/>
    <col min="1537" max="1537" width="7.7109375" style="241" customWidth="1"/>
    <col min="1538" max="1538" width="7.140625" style="241" customWidth="1"/>
    <col min="1539" max="1539" width="8.85546875" style="241" customWidth="1"/>
    <col min="1540" max="1540" width="6.28515625" style="241" customWidth="1"/>
    <col min="1541" max="1541" width="7" style="241" customWidth="1"/>
    <col min="1542" max="1542" width="5.85546875" style="241" customWidth="1"/>
    <col min="1543" max="1543" width="6.85546875" style="241" customWidth="1"/>
    <col min="1544" max="1544" width="6.7109375" style="241" customWidth="1"/>
    <col min="1545" max="1545" width="7.7109375" style="241" customWidth="1"/>
    <col min="1546" max="1546" width="11" style="241" customWidth="1"/>
    <col min="1547" max="1547" width="10.7109375" style="241" customWidth="1"/>
    <col min="1548" max="1548" width="8.42578125" style="241" customWidth="1"/>
    <col min="1549" max="1549" width="5.7109375" style="241" customWidth="1"/>
    <col min="1550" max="1550" width="5.85546875" style="241" customWidth="1"/>
    <col min="1551" max="1552" width="9.140625" style="241"/>
    <col min="1553" max="1553" width="12.28515625" style="241" bestFit="1" customWidth="1"/>
    <col min="1554" max="1792" width="9.140625" style="241"/>
    <col min="1793" max="1793" width="7.7109375" style="241" customWidth="1"/>
    <col min="1794" max="1794" width="7.140625" style="241" customWidth="1"/>
    <col min="1795" max="1795" width="8.85546875" style="241" customWidth="1"/>
    <col min="1796" max="1796" width="6.28515625" style="241" customWidth="1"/>
    <col min="1797" max="1797" width="7" style="241" customWidth="1"/>
    <col min="1798" max="1798" width="5.85546875" style="241" customWidth="1"/>
    <col min="1799" max="1799" width="6.85546875" style="241" customWidth="1"/>
    <col min="1800" max="1800" width="6.7109375" style="241" customWidth="1"/>
    <col min="1801" max="1801" width="7.7109375" style="241" customWidth="1"/>
    <col min="1802" max="1802" width="11" style="241" customWidth="1"/>
    <col min="1803" max="1803" width="10.7109375" style="241" customWidth="1"/>
    <col min="1804" max="1804" width="8.42578125" style="241" customWidth="1"/>
    <col min="1805" max="1805" width="5.7109375" style="241" customWidth="1"/>
    <col min="1806" max="1806" width="5.85546875" style="241" customWidth="1"/>
    <col min="1807" max="1808" width="9.140625" style="241"/>
    <col min="1809" max="1809" width="12.28515625" style="241" bestFit="1" customWidth="1"/>
    <col min="1810" max="2048" width="9.140625" style="241"/>
    <col min="2049" max="2049" width="7.7109375" style="241" customWidth="1"/>
    <col min="2050" max="2050" width="7.140625" style="241" customWidth="1"/>
    <col min="2051" max="2051" width="8.85546875" style="241" customWidth="1"/>
    <col min="2052" max="2052" width="6.28515625" style="241" customWidth="1"/>
    <col min="2053" max="2053" width="7" style="241" customWidth="1"/>
    <col min="2054" max="2054" width="5.85546875" style="241" customWidth="1"/>
    <col min="2055" max="2055" width="6.85546875" style="241" customWidth="1"/>
    <col min="2056" max="2056" width="6.7109375" style="241" customWidth="1"/>
    <col min="2057" max="2057" width="7.7109375" style="241" customWidth="1"/>
    <col min="2058" max="2058" width="11" style="241" customWidth="1"/>
    <col min="2059" max="2059" width="10.7109375" style="241" customWidth="1"/>
    <col min="2060" max="2060" width="8.42578125" style="241" customWidth="1"/>
    <col min="2061" max="2061" width="5.7109375" style="241" customWidth="1"/>
    <col min="2062" max="2062" width="5.85546875" style="241" customWidth="1"/>
    <col min="2063" max="2064" width="9.140625" style="241"/>
    <col min="2065" max="2065" width="12.28515625" style="241" bestFit="1" customWidth="1"/>
    <col min="2066" max="2304" width="9.140625" style="241"/>
    <col min="2305" max="2305" width="7.7109375" style="241" customWidth="1"/>
    <col min="2306" max="2306" width="7.140625" style="241" customWidth="1"/>
    <col min="2307" max="2307" width="8.85546875" style="241" customWidth="1"/>
    <col min="2308" max="2308" width="6.28515625" style="241" customWidth="1"/>
    <col min="2309" max="2309" width="7" style="241" customWidth="1"/>
    <col min="2310" max="2310" width="5.85546875" style="241" customWidth="1"/>
    <col min="2311" max="2311" width="6.85546875" style="241" customWidth="1"/>
    <col min="2312" max="2312" width="6.7109375" style="241" customWidth="1"/>
    <col min="2313" max="2313" width="7.7109375" style="241" customWidth="1"/>
    <col min="2314" max="2314" width="11" style="241" customWidth="1"/>
    <col min="2315" max="2315" width="10.7109375" style="241" customWidth="1"/>
    <col min="2316" max="2316" width="8.42578125" style="241" customWidth="1"/>
    <col min="2317" max="2317" width="5.7109375" style="241" customWidth="1"/>
    <col min="2318" max="2318" width="5.85546875" style="241" customWidth="1"/>
    <col min="2319" max="2320" width="9.140625" style="241"/>
    <col min="2321" max="2321" width="12.28515625" style="241" bestFit="1" customWidth="1"/>
    <col min="2322" max="2560" width="9.140625" style="241"/>
    <col min="2561" max="2561" width="7.7109375" style="241" customWidth="1"/>
    <col min="2562" max="2562" width="7.140625" style="241" customWidth="1"/>
    <col min="2563" max="2563" width="8.85546875" style="241" customWidth="1"/>
    <col min="2564" max="2564" width="6.28515625" style="241" customWidth="1"/>
    <col min="2565" max="2565" width="7" style="241" customWidth="1"/>
    <col min="2566" max="2566" width="5.85546875" style="241" customWidth="1"/>
    <col min="2567" max="2567" width="6.85546875" style="241" customWidth="1"/>
    <col min="2568" max="2568" width="6.7109375" style="241" customWidth="1"/>
    <col min="2569" max="2569" width="7.7109375" style="241" customWidth="1"/>
    <col min="2570" max="2570" width="11" style="241" customWidth="1"/>
    <col min="2571" max="2571" width="10.7109375" style="241" customWidth="1"/>
    <col min="2572" max="2572" width="8.42578125" style="241" customWidth="1"/>
    <col min="2573" max="2573" width="5.7109375" style="241" customWidth="1"/>
    <col min="2574" max="2574" width="5.85546875" style="241" customWidth="1"/>
    <col min="2575" max="2576" width="9.140625" style="241"/>
    <col min="2577" max="2577" width="12.28515625" style="241" bestFit="1" customWidth="1"/>
    <col min="2578" max="2816" width="9.140625" style="241"/>
    <col min="2817" max="2817" width="7.7109375" style="241" customWidth="1"/>
    <col min="2818" max="2818" width="7.140625" style="241" customWidth="1"/>
    <col min="2819" max="2819" width="8.85546875" style="241" customWidth="1"/>
    <col min="2820" max="2820" width="6.28515625" style="241" customWidth="1"/>
    <col min="2821" max="2821" width="7" style="241" customWidth="1"/>
    <col min="2822" max="2822" width="5.85546875" style="241" customWidth="1"/>
    <col min="2823" max="2823" width="6.85546875" style="241" customWidth="1"/>
    <col min="2824" max="2824" width="6.7109375" style="241" customWidth="1"/>
    <col min="2825" max="2825" width="7.7109375" style="241" customWidth="1"/>
    <col min="2826" max="2826" width="11" style="241" customWidth="1"/>
    <col min="2827" max="2827" width="10.7109375" style="241" customWidth="1"/>
    <col min="2828" max="2828" width="8.42578125" style="241" customWidth="1"/>
    <col min="2829" max="2829" width="5.7109375" style="241" customWidth="1"/>
    <col min="2830" max="2830" width="5.85546875" style="241" customWidth="1"/>
    <col min="2831" max="2832" width="9.140625" style="241"/>
    <col min="2833" max="2833" width="12.28515625" style="241" bestFit="1" customWidth="1"/>
    <col min="2834" max="3072" width="9.140625" style="241"/>
    <col min="3073" max="3073" width="7.7109375" style="241" customWidth="1"/>
    <col min="3074" max="3074" width="7.140625" style="241" customWidth="1"/>
    <col min="3075" max="3075" width="8.85546875" style="241" customWidth="1"/>
    <col min="3076" max="3076" width="6.28515625" style="241" customWidth="1"/>
    <col min="3077" max="3077" width="7" style="241" customWidth="1"/>
    <col min="3078" max="3078" width="5.85546875" style="241" customWidth="1"/>
    <col min="3079" max="3079" width="6.85546875" style="241" customWidth="1"/>
    <col min="3080" max="3080" width="6.7109375" style="241" customWidth="1"/>
    <col min="3081" max="3081" width="7.7109375" style="241" customWidth="1"/>
    <col min="3082" max="3082" width="11" style="241" customWidth="1"/>
    <col min="3083" max="3083" width="10.7109375" style="241" customWidth="1"/>
    <col min="3084" max="3084" width="8.42578125" style="241" customWidth="1"/>
    <col min="3085" max="3085" width="5.7109375" style="241" customWidth="1"/>
    <col min="3086" max="3086" width="5.85546875" style="241" customWidth="1"/>
    <col min="3087" max="3088" width="9.140625" style="241"/>
    <col min="3089" max="3089" width="12.28515625" style="241" bestFit="1" customWidth="1"/>
    <col min="3090" max="3328" width="9.140625" style="241"/>
    <col min="3329" max="3329" width="7.7109375" style="241" customWidth="1"/>
    <col min="3330" max="3330" width="7.140625" style="241" customWidth="1"/>
    <col min="3331" max="3331" width="8.85546875" style="241" customWidth="1"/>
    <col min="3332" max="3332" width="6.28515625" style="241" customWidth="1"/>
    <col min="3333" max="3333" width="7" style="241" customWidth="1"/>
    <col min="3334" max="3334" width="5.85546875" style="241" customWidth="1"/>
    <col min="3335" max="3335" width="6.85546875" style="241" customWidth="1"/>
    <col min="3336" max="3336" width="6.7109375" style="241" customWidth="1"/>
    <col min="3337" max="3337" width="7.7109375" style="241" customWidth="1"/>
    <col min="3338" max="3338" width="11" style="241" customWidth="1"/>
    <col min="3339" max="3339" width="10.7109375" style="241" customWidth="1"/>
    <col min="3340" max="3340" width="8.42578125" style="241" customWidth="1"/>
    <col min="3341" max="3341" width="5.7109375" style="241" customWidth="1"/>
    <col min="3342" max="3342" width="5.85546875" style="241" customWidth="1"/>
    <col min="3343" max="3344" width="9.140625" style="241"/>
    <col min="3345" max="3345" width="12.28515625" style="241" bestFit="1" customWidth="1"/>
    <col min="3346" max="3584" width="9.140625" style="241"/>
    <col min="3585" max="3585" width="7.7109375" style="241" customWidth="1"/>
    <col min="3586" max="3586" width="7.140625" style="241" customWidth="1"/>
    <col min="3587" max="3587" width="8.85546875" style="241" customWidth="1"/>
    <col min="3588" max="3588" width="6.28515625" style="241" customWidth="1"/>
    <col min="3589" max="3589" width="7" style="241" customWidth="1"/>
    <col min="3590" max="3590" width="5.85546875" style="241" customWidth="1"/>
    <col min="3591" max="3591" width="6.85546875" style="241" customWidth="1"/>
    <col min="3592" max="3592" width="6.7109375" style="241" customWidth="1"/>
    <col min="3593" max="3593" width="7.7109375" style="241" customWidth="1"/>
    <col min="3594" max="3594" width="11" style="241" customWidth="1"/>
    <col min="3595" max="3595" width="10.7109375" style="241" customWidth="1"/>
    <col min="3596" max="3596" width="8.42578125" style="241" customWidth="1"/>
    <col min="3597" max="3597" width="5.7109375" style="241" customWidth="1"/>
    <col min="3598" max="3598" width="5.85546875" style="241" customWidth="1"/>
    <col min="3599" max="3600" width="9.140625" style="241"/>
    <col min="3601" max="3601" width="12.28515625" style="241" bestFit="1" customWidth="1"/>
    <col min="3602" max="3840" width="9.140625" style="241"/>
    <col min="3841" max="3841" width="7.7109375" style="241" customWidth="1"/>
    <col min="3842" max="3842" width="7.140625" style="241" customWidth="1"/>
    <col min="3843" max="3843" width="8.85546875" style="241" customWidth="1"/>
    <col min="3844" max="3844" width="6.28515625" style="241" customWidth="1"/>
    <col min="3845" max="3845" width="7" style="241" customWidth="1"/>
    <col min="3846" max="3846" width="5.85546875" style="241" customWidth="1"/>
    <col min="3847" max="3847" width="6.85546875" style="241" customWidth="1"/>
    <col min="3848" max="3848" width="6.7109375" style="241" customWidth="1"/>
    <col min="3849" max="3849" width="7.7109375" style="241" customWidth="1"/>
    <col min="3850" max="3850" width="11" style="241" customWidth="1"/>
    <col min="3851" max="3851" width="10.7109375" style="241" customWidth="1"/>
    <col min="3852" max="3852" width="8.42578125" style="241" customWidth="1"/>
    <col min="3853" max="3853" width="5.7109375" style="241" customWidth="1"/>
    <col min="3854" max="3854" width="5.85546875" style="241" customWidth="1"/>
    <col min="3855" max="3856" width="9.140625" style="241"/>
    <col min="3857" max="3857" width="12.28515625" style="241" bestFit="1" customWidth="1"/>
    <col min="3858" max="4096" width="9.140625" style="241"/>
    <col min="4097" max="4097" width="7.7109375" style="241" customWidth="1"/>
    <col min="4098" max="4098" width="7.140625" style="241" customWidth="1"/>
    <col min="4099" max="4099" width="8.85546875" style="241" customWidth="1"/>
    <col min="4100" max="4100" width="6.28515625" style="241" customWidth="1"/>
    <col min="4101" max="4101" width="7" style="241" customWidth="1"/>
    <col min="4102" max="4102" width="5.85546875" style="241" customWidth="1"/>
    <col min="4103" max="4103" width="6.85546875" style="241" customWidth="1"/>
    <col min="4104" max="4104" width="6.7109375" style="241" customWidth="1"/>
    <col min="4105" max="4105" width="7.7109375" style="241" customWidth="1"/>
    <col min="4106" max="4106" width="11" style="241" customWidth="1"/>
    <col min="4107" max="4107" width="10.7109375" style="241" customWidth="1"/>
    <col min="4108" max="4108" width="8.42578125" style="241" customWidth="1"/>
    <col min="4109" max="4109" width="5.7109375" style="241" customWidth="1"/>
    <col min="4110" max="4110" width="5.85546875" style="241" customWidth="1"/>
    <col min="4111" max="4112" width="9.140625" style="241"/>
    <col min="4113" max="4113" width="12.28515625" style="241" bestFit="1" customWidth="1"/>
    <col min="4114" max="4352" width="9.140625" style="241"/>
    <col min="4353" max="4353" width="7.7109375" style="241" customWidth="1"/>
    <col min="4354" max="4354" width="7.140625" style="241" customWidth="1"/>
    <col min="4355" max="4355" width="8.85546875" style="241" customWidth="1"/>
    <col min="4356" max="4356" width="6.28515625" style="241" customWidth="1"/>
    <col min="4357" max="4357" width="7" style="241" customWidth="1"/>
    <col min="4358" max="4358" width="5.85546875" style="241" customWidth="1"/>
    <col min="4359" max="4359" width="6.85546875" style="241" customWidth="1"/>
    <col min="4360" max="4360" width="6.7109375" style="241" customWidth="1"/>
    <col min="4361" max="4361" width="7.7109375" style="241" customWidth="1"/>
    <col min="4362" max="4362" width="11" style="241" customWidth="1"/>
    <col min="4363" max="4363" width="10.7109375" style="241" customWidth="1"/>
    <col min="4364" max="4364" width="8.42578125" style="241" customWidth="1"/>
    <col min="4365" max="4365" width="5.7109375" style="241" customWidth="1"/>
    <col min="4366" max="4366" width="5.85546875" style="241" customWidth="1"/>
    <col min="4367" max="4368" width="9.140625" style="241"/>
    <col min="4369" max="4369" width="12.28515625" style="241" bestFit="1" customWidth="1"/>
    <col min="4370" max="4608" width="9.140625" style="241"/>
    <col min="4609" max="4609" width="7.7109375" style="241" customWidth="1"/>
    <col min="4610" max="4610" width="7.140625" style="241" customWidth="1"/>
    <col min="4611" max="4611" width="8.85546875" style="241" customWidth="1"/>
    <col min="4612" max="4612" width="6.28515625" style="241" customWidth="1"/>
    <col min="4613" max="4613" width="7" style="241" customWidth="1"/>
    <col min="4614" max="4614" width="5.85546875" style="241" customWidth="1"/>
    <col min="4615" max="4615" width="6.85546875" style="241" customWidth="1"/>
    <col min="4616" max="4616" width="6.7109375" style="241" customWidth="1"/>
    <col min="4617" max="4617" width="7.7109375" style="241" customWidth="1"/>
    <col min="4618" max="4618" width="11" style="241" customWidth="1"/>
    <col min="4619" max="4619" width="10.7109375" style="241" customWidth="1"/>
    <col min="4620" max="4620" width="8.42578125" style="241" customWidth="1"/>
    <col min="4621" max="4621" width="5.7109375" style="241" customWidth="1"/>
    <col min="4622" max="4622" width="5.85546875" style="241" customWidth="1"/>
    <col min="4623" max="4624" width="9.140625" style="241"/>
    <col min="4625" max="4625" width="12.28515625" style="241" bestFit="1" customWidth="1"/>
    <col min="4626" max="4864" width="9.140625" style="241"/>
    <col min="4865" max="4865" width="7.7109375" style="241" customWidth="1"/>
    <col min="4866" max="4866" width="7.140625" style="241" customWidth="1"/>
    <col min="4867" max="4867" width="8.85546875" style="241" customWidth="1"/>
    <col min="4868" max="4868" width="6.28515625" style="241" customWidth="1"/>
    <col min="4869" max="4869" width="7" style="241" customWidth="1"/>
    <col min="4870" max="4870" width="5.85546875" style="241" customWidth="1"/>
    <col min="4871" max="4871" width="6.85546875" style="241" customWidth="1"/>
    <col min="4872" max="4872" width="6.7109375" style="241" customWidth="1"/>
    <col min="4873" max="4873" width="7.7109375" style="241" customWidth="1"/>
    <col min="4874" max="4874" width="11" style="241" customWidth="1"/>
    <col min="4875" max="4875" width="10.7109375" style="241" customWidth="1"/>
    <col min="4876" max="4876" width="8.42578125" style="241" customWidth="1"/>
    <col min="4877" max="4877" width="5.7109375" style="241" customWidth="1"/>
    <col min="4878" max="4878" width="5.85546875" style="241" customWidth="1"/>
    <col min="4879" max="4880" width="9.140625" style="241"/>
    <col min="4881" max="4881" width="12.28515625" style="241" bestFit="1" customWidth="1"/>
    <col min="4882" max="5120" width="9.140625" style="241"/>
    <col min="5121" max="5121" width="7.7109375" style="241" customWidth="1"/>
    <col min="5122" max="5122" width="7.140625" style="241" customWidth="1"/>
    <col min="5123" max="5123" width="8.85546875" style="241" customWidth="1"/>
    <col min="5124" max="5124" width="6.28515625" style="241" customWidth="1"/>
    <col min="5125" max="5125" width="7" style="241" customWidth="1"/>
    <col min="5126" max="5126" width="5.85546875" style="241" customWidth="1"/>
    <col min="5127" max="5127" width="6.85546875" style="241" customWidth="1"/>
    <col min="5128" max="5128" width="6.7109375" style="241" customWidth="1"/>
    <col min="5129" max="5129" width="7.7109375" style="241" customWidth="1"/>
    <col min="5130" max="5130" width="11" style="241" customWidth="1"/>
    <col min="5131" max="5131" width="10.7109375" style="241" customWidth="1"/>
    <col min="5132" max="5132" width="8.42578125" style="241" customWidth="1"/>
    <col min="5133" max="5133" width="5.7109375" style="241" customWidth="1"/>
    <col min="5134" max="5134" width="5.85546875" style="241" customWidth="1"/>
    <col min="5135" max="5136" width="9.140625" style="241"/>
    <col min="5137" max="5137" width="12.28515625" style="241" bestFit="1" customWidth="1"/>
    <col min="5138" max="5376" width="9.140625" style="241"/>
    <col min="5377" max="5377" width="7.7109375" style="241" customWidth="1"/>
    <col min="5378" max="5378" width="7.140625" style="241" customWidth="1"/>
    <col min="5379" max="5379" width="8.85546875" style="241" customWidth="1"/>
    <col min="5380" max="5380" width="6.28515625" style="241" customWidth="1"/>
    <col min="5381" max="5381" width="7" style="241" customWidth="1"/>
    <col min="5382" max="5382" width="5.85546875" style="241" customWidth="1"/>
    <col min="5383" max="5383" width="6.85546875" style="241" customWidth="1"/>
    <col min="5384" max="5384" width="6.7109375" style="241" customWidth="1"/>
    <col min="5385" max="5385" width="7.7109375" style="241" customWidth="1"/>
    <col min="5386" max="5386" width="11" style="241" customWidth="1"/>
    <col min="5387" max="5387" width="10.7109375" style="241" customWidth="1"/>
    <col min="5388" max="5388" width="8.42578125" style="241" customWidth="1"/>
    <col min="5389" max="5389" width="5.7109375" style="241" customWidth="1"/>
    <col min="5390" max="5390" width="5.85546875" style="241" customWidth="1"/>
    <col min="5391" max="5392" width="9.140625" style="241"/>
    <col min="5393" max="5393" width="12.28515625" style="241" bestFit="1" customWidth="1"/>
    <col min="5394" max="5632" width="9.140625" style="241"/>
    <col min="5633" max="5633" width="7.7109375" style="241" customWidth="1"/>
    <col min="5634" max="5634" width="7.140625" style="241" customWidth="1"/>
    <col min="5635" max="5635" width="8.85546875" style="241" customWidth="1"/>
    <col min="5636" max="5636" width="6.28515625" style="241" customWidth="1"/>
    <col min="5637" max="5637" width="7" style="241" customWidth="1"/>
    <col min="5638" max="5638" width="5.85546875" style="241" customWidth="1"/>
    <col min="5639" max="5639" width="6.85546875" style="241" customWidth="1"/>
    <col min="5640" max="5640" width="6.7109375" style="241" customWidth="1"/>
    <col min="5641" max="5641" width="7.7109375" style="241" customWidth="1"/>
    <col min="5642" max="5642" width="11" style="241" customWidth="1"/>
    <col min="5643" max="5643" width="10.7109375" style="241" customWidth="1"/>
    <col min="5644" max="5644" width="8.42578125" style="241" customWidth="1"/>
    <col min="5645" max="5645" width="5.7109375" style="241" customWidth="1"/>
    <col min="5646" max="5646" width="5.85546875" style="241" customWidth="1"/>
    <col min="5647" max="5648" width="9.140625" style="241"/>
    <col min="5649" max="5649" width="12.28515625" style="241" bestFit="1" customWidth="1"/>
    <col min="5650" max="5888" width="9.140625" style="241"/>
    <col min="5889" max="5889" width="7.7109375" style="241" customWidth="1"/>
    <col min="5890" max="5890" width="7.140625" style="241" customWidth="1"/>
    <col min="5891" max="5891" width="8.85546875" style="241" customWidth="1"/>
    <col min="5892" max="5892" width="6.28515625" style="241" customWidth="1"/>
    <col min="5893" max="5893" width="7" style="241" customWidth="1"/>
    <col min="5894" max="5894" width="5.85546875" style="241" customWidth="1"/>
    <col min="5895" max="5895" width="6.85546875" style="241" customWidth="1"/>
    <col min="5896" max="5896" width="6.7109375" style="241" customWidth="1"/>
    <col min="5897" max="5897" width="7.7109375" style="241" customWidth="1"/>
    <col min="5898" max="5898" width="11" style="241" customWidth="1"/>
    <col min="5899" max="5899" width="10.7109375" style="241" customWidth="1"/>
    <col min="5900" max="5900" width="8.42578125" style="241" customWidth="1"/>
    <col min="5901" max="5901" width="5.7109375" style="241" customWidth="1"/>
    <col min="5902" max="5902" width="5.85546875" style="241" customWidth="1"/>
    <col min="5903" max="5904" width="9.140625" style="241"/>
    <col min="5905" max="5905" width="12.28515625" style="241" bestFit="1" customWidth="1"/>
    <col min="5906" max="6144" width="9.140625" style="241"/>
    <col min="6145" max="6145" width="7.7109375" style="241" customWidth="1"/>
    <col min="6146" max="6146" width="7.140625" style="241" customWidth="1"/>
    <col min="6147" max="6147" width="8.85546875" style="241" customWidth="1"/>
    <col min="6148" max="6148" width="6.28515625" style="241" customWidth="1"/>
    <col min="6149" max="6149" width="7" style="241" customWidth="1"/>
    <col min="6150" max="6150" width="5.85546875" style="241" customWidth="1"/>
    <col min="6151" max="6151" width="6.85546875" style="241" customWidth="1"/>
    <col min="6152" max="6152" width="6.7109375" style="241" customWidth="1"/>
    <col min="6153" max="6153" width="7.7109375" style="241" customWidth="1"/>
    <col min="6154" max="6154" width="11" style="241" customWidth="1"/>
    <col min="6155" max="6155" width="10.7109375" style="241" customWidth="1"/>
    <col min="6156" max="6156" width="8.42578125" style="241" customWidth="1"/>
    <col min="6157" max="6157" width="5.7109375" style="241" customWidth="1"/>
    <col min="6158" max="6158" width="5.85546875" style="241" customWidth="1"/>
    <col min="6159" max="6160" width="9.140625" style="241"/>
    <col min="6161" max="6161" width="12.28515625" style="241" bestFit="1" customWidth="1"/>
    <col min="6162" max="6400" width="9.140625" style="241"/>
    <col min="6401" max="6401" width="7.7109375" style="241" customWidth="1"/>
    <col min="6402" max="6402" width="7.140625" style="241" customWidth="1"/>
    <col min="6403" max="6403" width="8.85546875" style="241" customWidth="1"/>
    <col min="6404" max="6404" width="6.28515625" style="241" customWidth="1"/>
    <col min="6405" max="6405" width="7" style="241" customWidth="1"/>
    <col min="6406" max="6406" width="5.85546875" style="241" customWidth="1"/>
    <col min="6407" max="6407" width="6.85546875" style="241" customWidth="1"/>
    <col min="6408" max="6408" width="6.7109375" style="241" customWidth="1"/>
    <col min="6409" max="6409" width="7.7109375" style="241" customWidth="1"/>
    <col min="6410" max="6410" width="11" style="241" customWidth="1"/>
    <col min="6411" max="6411" width="10.7109375" style="241" customWidth="1"/>
    <col min="6412" max="6412" width="8.42578125" style="241" customWidth="1"/>
    <col min="6413" max="6413" width="5.7109375" style="241" customWidth="1"/>
    <col min="6414" max="6414" width="5.85546875" style="241" customWidth="1"/>
    <col min="6415" max="6416" width="9.140625" style="241"/>
    <col min="6417" max="6417" width="12.28515625" style="241" bestFit="1" customWidth="1"/>
    <col min="6418" max="6656" width="9.140625" style="241"/>
    <col min="6657" max="6657" width="7.7109375" style="241" customWidth="1"/>
    <col min="6658" max="6658" width="7.140625" style="241" customWidth="1"/>
    <col min="6659" max="6659" width="8.85546875" style="241" customWidth="1"/>
    <col min="6660" max="6660" width="6.28515625" style="241" customWidth="1"/>
    <col min="6661" max="6661" width="7" style="241" customWidth="1"/>
    <col min="6662" max="6662" width="5.85546875" style="241" customWidth="1"/>
    <col min="6663" max="6663" width="6.85546875" style="241" customWidth="1"/>
    <col min="6664" max="6664" width="6.7109375" style="241" customWidth="1"/>
    <col min="6665" max="6665" width="7.7109375" style="241" customWidth="1"/>
    <col min="6666" max="6666" width="11" style="241" customWidth="1"/>
    <col min="6667" max="6667" width="10.7109375" style="241" customWidth="1"/>
    <col min="6668" max="6668" width="8.42578125" style="241" customWidth="1"/>
    <col min="6669" max="6669" width="5.7109375" style="241" customWidth="1"/>
    <col min="6670" max="6670" width="5.85546875" style="241" customWidth="1"/>
    <col min="6671" max="6672" width="9.140625" style="241"/>
    <col min="6673" max="6673" width="12.28515625" style="241" bestFit="1" customWidth="1"/>
    <col min="6674" max="6912" width="9.140625" style="241"/>
    <col min="6913" max="6913" width="7.7109375" style="241" customWidth="1"/>
    <col min="6914" max="6914" width="7.140625" style="241" customWidth="1"/>
    <col min="6915" max="6915" width="8.85546875" style="241" customWidth="1"/>
    <col min="6916" max="6916" width="6.28515625" style="241" customWidth="1"/>
    <col min="6917" max="6917" width="7" style="241" customWidth="1"/>
    <col min="6918" max="6918" width="5.85546875" style="241" customWidth="1"/>
    <col min="6919" max="6919" width="6.85546875" style="241" customWidth="1"/>
    <col min="6920" max="6920" width="6.7109375" style="241" customWidth="1"/>
    <col min="6921" max="6921" width="7.7109375" style="241" customWidth="1"/>
    <col min="6922" max="6922" width="11" style="241" customWidth="1"/>
    <col min="6923" max="6923" width="10.7109375" style="241" customWidth="1"/>
    <col min="6924" max="6924" width="8.42578125" style="241" customWidth="1"/>
    <col min="6925" max="6925" width="5.7109375" style="241" customWidth="1"/>
    <col min="6926" max="6926" width="5.85546875" style="241" customWidth="1"/>
    <col min="6927" max="6928" width="9.140625" style="241"/>
    <col min="6929" max="6929" width="12.28515625" style="241" bestFit="1" customWidth="1"/>
    <col min="6930" max="7168" width="9.140625" style="241"/>
    <col min="7169" max="7169" width="7.7109375" style="241" customWidth="1"/>
    <col min="7170" max="7170" width="7.140625" style="241" customWidth="1"/>
    <col min="7171" max="7171" width="8.85546875" style="241" customWidth="1"/>
    <col min="7172" max="7172" width="6.28515625" style="241" customWidth="1"/>
    <col min="7173" max="7173" width="7" style="241" customWidth="1"/>
    <col min="7174" max="7174" width="5.85546875" style="241" customWidth="1"/>
    <col min="7175" max="7175" width="6.85546875" style="241" customWidth="1"/>
    <col min="7176" max="7176" width="6.7109375" style="241" customWidth="1"/>
    <col min="7177" max="7177" width="7.7109375" style="241" customWidth="1"/>
    <col min="7178" max="7178" width="11" style="241" customWidth="1"/>
    <col min="7179" max="7179" width="10.7109375" style="241" customWidth="1"/>
    <col min="7180" max="7180" width="8.42578125" style="241" customWidth="1"/>
    <col min="7181" max="7181" width="5.7109375" style="241" customWidth="1"/>
    <col min="7182" max="7182" width="5.85546875" style="241" customWidth="1"/>
    <col min="7183" max="7184" width="9.140625" style="241"/>
    <col min="7185" max="7185" width="12.28515625" style="241" bestFit="1" customWidth="1"/>
    <col min="7186" max="7424" width="9.140625" style="241"/>
    <col min="7425" max="7425" width="7.7109375" style="241" customWidth="1"/>
    <col min="7426" max="7426" width="7.140625" style="241" customWidth="1"/>
    <col min="7427" max="7427" width="8.85546875" style="241" customWidth="1"/>
    <col min="7428" max="7428" width="6.28515625" style="241" customWidth="1"/>
    <col min="7429" max="7429" width="7" style="241" customWidth="1"/>
    <col min="7430" max="7430" width="5.85546875" style="241" customWidth="1"/>
    <col min="7431" max="7431" width="6.85546875" style="241" customWidth="1"/>
    <col min="7432" max="7432" width="6.7109375" style="241" customWidth="1"/>
    <col min="7433" max="7433" width="7.7109375" style="241" customWidth="1"/>
    <col min="7434" max="7434" width="11" style="241" customWidth="1"/>
    <col min="7435" max="7435" width="10.7109375" style="241" customWidth="1"/>
    <col min="7436" max="7436" width="8.42578125" style="241" customWidth="1"/>
    <col min="7437" max="7437" width="5.7109375" style="241" customWidth="1"/>
    <col min="7438" max="7438" width="5.85546875" style="241" customWidth="1"/>
    <col min="7439" max="7440" width="9.140625" style="241"/>
    <col min="7441" max="7441" width="12.28515625" style="241" bestFit="1" customWidth="1"/>
    <col min="7442" max="7680" width="9.140625" style="241"/>
    <col min="7681" max="7681" width="7.7109375" style="241" customWidth="1"/>
    <col min="7682" max="7682" width="7.140625" style="241" customWidth="1"/>
    <col min="7683" max="7683" width="8.85546875" style="241" customWidth="1"/>
    <col min="7684" max="7684" width="6.28515625" style="241" customWidth="1"/>
    <col min="7685" max="7685" width="7" style="241" customWidth="1"/>
    <col min="7686" max="7686" width="5.85546875" style="241" customWidth="1"/>
    <col min="7687" max="7687" width="6.85546875" style="241" customWidth="1"/>
    <col min="7688" max="7688" width="6.7109375" style="241" customWidth="1"/>
    <col min="7689" max="7689" width="7.7109375" style="241" customWidth="1"/>
    <col min="7690" max="7690" width="11" style="241" customWidth="1"/>
    <col min="7691" max="7691" width="10.7109375" style="241" customWidth="1"/>
    <col min="7692" max="7692" width="8.42578125" style="241" customWidth="1"/>
    <col min="7693" max="7693" width="5.7109375" style="241" customWidth="1"/>
    <col min="7694" max="7694" width="5.85546875" style="241" customWidth="1"/>
    <col min="7695" max="7696" width="9.140625" style="241"/>
    <col min="7697" max="7697" width="12.28515625" style="241" bestFit="1" customWidth="1"/>
    <col min="7698" max="7936" width="9.140625" style="241"/>
    <col min="7937" max="7937" width="7.7109375" style="241" customWidth="1"/>
    <col min="7938" max="7938" width="7.140625" style="241" customWidth="1"/>
    <col min="7939" max="7939" width="8.85546875" style="241" customWidth="1"/>
    <col min="7940" max="7940" width="6.28515625" style="241" customWidth="1"/>
    <col min="7941" max="7941" width="7" style="241" customWidth="1"/>
    <col min="7942" max="7942" width="5.85546875" style="241" customWidth="1"/>
    <col min="7943" max="7943" width="6.85546875" style="241" customWidth="1"/>
    <col min="7944" max="7944" width="6.7109375" style="241" customWidth="1"/>
    <col min="7945" max="7945" width="7.7109375" style="241" customWidth="1"/>
    <col min="7946" max="7946" width="11" style="241" customWidth="1"/>
    <col min="7947" max="7947" width="10.7109375" style="241" customWidth="1"/>
    <col min="7948" max="7948" width="8.42578125" style="241" customWidth="1"/>
    <col min="7949" max="7949" width="5.7109375" style="241" customWidth="1"/>
    <col min="7950" max="7950" width="5.85546875" style="241" customWidth="1"/>
    <col min="7951" max="7952" width="9.140625" style="241"/>
    <col min="7953" max="7953" width="12.28515625" style="241" bestFit="1" customWidth="1"/>
    <col min="7954" max="8192" width="9.140625" style="241"/>
    <col min="8193" max="8193" width="7.7109375" style="241" customWidth="1"/>
    <col min="8194" max="8194" width="7.140625" style="241" customWidth="1"/>
    <col min="8195" max="8195" width="8.85546875" style="241" customWidth="1"/>
    <col min="8196" max="8196" width="6.28515625" style="241" customWidth="1"/>
    <col min="8197" max="8197" width="7" style="241" customWidth="1"/>
    <col min="8198" max="8198" width="5.85546875" style="241" customWidth="1"/>
    <col min="8199" max="8199" width="6.85546875" style="241" customWidth="1"/>
    <col min="8200" max="8200" width="6.7109375" style="241" customWidth="1"/>
    <col min="8201" max="8201" width="7.7109375" style="241" customWidth="1"/>
    <col min="8202" max="8202" width="11" style="241" customWidth="1"/>
    <col min="8203" max="8203" width="10.7109375" style="241" customWidth="1"/>
    <col min="8204" max="8204" width="8.42578125" style="241" customWidth="1"/>
    <col min="8205" max="8205" width="5.7109375" style="241" customWidth="1"/>
    <col min="8206" max="8206" width="5.85546875" style="241" customWidth="1"/>
    <col min="8207" max="8208" width="9.140625" style="241"/>
    <col min="8209" max="8209" width="12.28515625" style="241" bestFit="1" customWidth="1"/>
    <col min="8210" max="8448" width="9.140625" style="241"/>
    <col min="8449" max="8449" width="7.7109375" style="241" customWidth="1"/>
    <col min="8450" max="8450" width="7.140625" style="241" customWidth="1"/>
    <col min="8451" max="8451" width="8.85546875" style="241" customWidth="1"/>
    <col min="8452" max="8452" width="6.28515625" style="241" customWidth="1"/>
    <col min="8453" max="8453" width="7" style="241" customWidth="1"/>
    <col min="8454" max="8454" width="5.85546875" style="241" customWidth="1"/>
    <col min="8455" max="8455" width="6.85546875" style="241" customWidth="1"/>
    <col min="8456" max="8456" width="6.7109375" style="241" customWidth="1"/>
    <col min="8457" max="8457" width="7.7109375" style="241" customWidth="1"/>
    <col min="8458" max="8458" width="11" style="241" customWidth="1"/>
    <col min="8459" max="8459" width="10.7109375" style="241" customWidth="1"/>
    <col min="8460" max="8460" width="8.42578125" style="241" customWidth="1"/>
    <col min="8461" max="8461" width="5.7109375" style="241" customWidth="1"/>
    <col min="8462" max="8462" width="5.85546875" style="241" customWidth="1"/>
    <col min="8463" max="8464" width="9.140625" style="241"/>
    <col min="8465" max="8465" width="12.28515625" style="241" bestFit="1" customWidth="1"/>
    <col min="8466" max="8704" width="9.140625" style="241"/>
    <col min="8705" max="8705" width="7.7109375" style="241" customWidth="1"/>
    <col min="8706" max="8706" width="7.140625" style="241" customWidth="1"/>
    <col min="8707" max="8707" width="8.85546875" style="241" customWidth="1"/>
    <col min="8708" max="8708" width="6.28515625" style="241" customWidth="1"/>
    <col min="8709" max="8709" width="7" style="241" customWidth="1"/>
    <col min="8710" max="8710" width="5.85546875" style="241" customWidth="1"/>
    <col min="8711" max="8711" width="6.85546875" style="241" customWidth="1"/>
    <col min="8712" max="8712" width="6.7109375" style="241" customWidth="1"/>
    <col min="8713" max="8713" width="7.7109375" style="241" customWidth="1"/>
    <col min="8714" max="8714" width="11" style="241" customWidth="1"/>
    <col min="8715" max="8715" width="10.7109375" style="241" customWidth="1"/>
    <col min="8716" max="8716" width="8.42578125" style="241" customWidth="1"/>
    <col min="8717" max="8717" width="5.7109375" style="241" customWidth="1"/>
    <col min="8718" max="8718" width="5.85546875" style="241" customWidth="1"/>
    <col min="8719" max="8720" width="9.140625" style="241"/>
    <col min="8721" max="8721" width="12.28515625" style="241" bestFit="1" customWidth="1"/>
    <col min="8722" max="8960" width="9.140625" style="241"/>
    <col min="8961" max="8961" width="7.7109375" style="241" customWidth="1"/>
    <col min="8962" max="8962" width="7.140625" style="241" customWidth="1"/>
    <col min="8963" max="8963" width="8.85546875" style="241" customWidth="1"/>
    <col min="8964" max="8964" width="6.28515625" style="241" customWidth="1"/>
    <col min="8965" max="8965" width="7" style="241" customWidth="1"/>
    <col min="8966" max="8966" width="5.85546875" style="241" customWidth="1"/>
    <col min="8967" max="8967" width="6.85546875" style="241" customWidth="1"/>
    <col min="8968" max="8968" width="6.7109375" style="241" customWidth="1"/>
    <col min="8969" max="8969" width="7.7109375" style="241" customWidth="1"/>
    <col min="8970" max="8970" width="11" style="241" customWidth="1"/>
    <col min="8971" max="8971" width="10.7109375" style="241" customWidth="1"/>
    <col min="8972" max="8972" width="8.42578125" style="241" customWidth="1"/>
    <col min="8973" max="8973" width="5.7109375" style="241" customWidth="1"/>
    <col min="8974" max="8974" width="5.85546875" style="241" customWidth="1"/>
    <col min="8975" max="8976" width="9.140625" style="241"/>
    <col min="8977" max="8977" width="12.28515625" style="241" bestFit="1" customWidth="1"/>
    <col min="8978" max="9216" width="9.140625" style="241"/>
    <col min="9217" max="9217" width="7.7109375" style="241" customWidth="1"/>
    <col min="9218" max="9218" width="7.140625" style="241" customWidth="1"/>
    <col min="9219" max="9219" width="8.85546875" style="241" customWidth="1"/>
    <col min="9220" max="9220" width="6.28515625" style="241" customWidth="1"/>
    <col min="9221" max="9221" width="7" style="241" customWidth="1"/>
    <col min="9222" max="9222" width="5.85546875" style="241" customWidth="1"/>
    <col min="9223" max="9223" width="6.85546875" style="241" customWidth="1"/>
    <col min="9224" max="9224" width="6.7109375" style="241" customWidth="1"/>
    <col min="9225" max="9225" width="7.7109375" style="241" customWidth="1"/>
    <col min="9226" max="9226" width="11" style="241" customWidth="1"/>
    <col min="9227" max="9227" width="10.7109375" style="241" customWidth="1"/>
    <col min="9228" max="9228" width="8.42578125" style="241" customWidth="1"/>
    <col min="9229" max="9229" width="5.7109375" style="241" customWidth="1"/>
    <col min="9230" max="9230" width="5.85546875" style="241" customWidth="1"/>
    <col min="9231" max="9232" width="9.140625" style="241"/>
    <col min="9233" max="9233" width="12.28515625" style="241" bestFit="1" customWidth="1"/>
    <col min="9234" max="9472" width="9.140625" style="241"/>
    <col min="9473" max="9473" width="7.7109375" style="241" customWidth="1"/>
    <col min="9474" max="9474" width="7.140625" style="241" customWidth="1"/>
    <col min="9475" max="9475" width="8.85546875" style="241" customWidth="1"/>
    <col min="9476" max="9476" width="6.28515625" style="241" customWidth="1"/>
    <col min="9477" max="9477" width="7" style="241" customWidth="1"/>
    <col min="9478" max="9478" width="5.85546875" style="241" customWidth="1"/>
    <col min="9479" max="9479" width="6.85546875" style="241" customWidth="1"/>
    <col min="9480" max="9480" width="6.7109375" style="241" customWidth="1"/>
    <col min="9481" max="9481" width="7.7109375" style="241" customWidth="1"/>
    <col min="9482" max="9482" width="11" style="241" customWidth="1"/>
    <col min="9483" max="9483" width="10.7109375" style="241" customWidth="1"/>
    <col min="9484" max="9484" width="8.42578125" style="241" customWidth="1"/>
    <col min="9485" max="9485" width="5.7109375" style="241" customWidth="1"/>
    <col min="9486" max="9486" width="5.85546875" style="241" customWidth="1"/>
    <col min="9487" max="9488" width="9.140625" style="241"/>
    <col min="9489" max="9489" width="12.28515625" style="241" bestFit="1" customWidth="1"/>
    <col min="9490" max="9728" width="9.140625" style="241"/>
    <col min="9729" max="9729" width="7.7109375" style="241" customWidth="1"/>
    <col min="9730" max="9730" width="7.140625" style="241" customWidth="1"/>
    <col min="9731" max="9731" width="8.85546875" style="241" customWidth="1"/>
    <col min="9732" max="9732" width="6.28515625" style="241" customWidth="1"/>
    <col min="9733" max="9733" width="7" style="241" customWidth="1"/>
    <col min="9734" max="9734" width="5.85546875" style="241" customWidth="1"/>
    <col min="9735" max="9735" width="6.85546875" style="241" customWidth="1"/>
    <col min="9736" max="9736" width="6.7109375" style="241" customWidth="1"/>
    <col min="9737" max="9737" width="7.7109375" style="241" customWidth="1"/>
    <col min="9738" max="9738" width="11" style="241" customWidth="1"/>
    <col min="9739" max="9739" width="10.7109375" style="241" customWidth="1"/>
    <col min="9740" max="9740" width="8.42578125" style="241" customWidth="1"/>
    <col min="9741" max="9741" width="5.7109375" style="241" customWidth="1"/>
    <col min="9742" max="9742" width="5.85546875" style="241" customWidth="1"/>
    <col min="9743" max="9744" width="9.140625" style="241"/>
    <col min="9745" max="9745" width="12.28515625" style="241" bestFit="1" customWidth="1"/>
    <col min="9746" max="9984" width="9.140625" style="241"/>
    <col min="9985" max="9985" width="7.7109375" style="241" customWidth="1"/>
    <col min="9986" max="9986" width="7.140625" style="241" customWidth="1"/>
    <col min="9987" max="9987" width="8.85546875" style="241" customWidth="1"/>
    <col min="9988" max="9988" width="6.28515625" style="241" customWidth="1"/>
    <col min="9989" max="9989" width="7" style="241" customWidth="1"/>
    <col min="9990" max="9990" width="5.85546875" style="241" customWidth="1"/>
    <col min="9991" max="9991" width="6.85546875" style="241" customWidth="1"/>
    <col min="9992" max="9992" width="6.7109375" style="241" customWidth="1"/>
    <col min="9993" max="9993" width="7.7109375" style="241" customWidth="1"/>
    <col min="9994" max="9994" width="11" style="241" customWidth="1"/>
    <col min="9995" max="9995" width="10.7109375" style="241" customWidth="1"/>
    <col min="9996" max="9996" width="8.42578125" style="241" customWidth="1"/>
    <col min="9997" max="9997" width="5.7109375" style="241" customWidth="1"/>
    <col min="9998" max="9998" width="5.85546875" style="241" customWidth="1"/>
    <col min="9999" max="10000" width="9.140625" style="241"/>
    <col min="10001" max="10001" width="12.28515625" style="241" bestFit="1" customWidth="1"/>
    <col min="10002" max="10240" width="9.140625" style="241"/>
    <col min="10241" max="10241" width="7.7109375" style="241" customWidth="1"/>
    <col min="10242" max="10242" width="7.140625" style="241" customWidth="1"/>
    <col min="10243" max="10243" width="8.85546875" style="241" customWidth="1"/>
    <col min="10244" max="10244" width="6.28515625" style="241" customWidth="1"/>
    <col min="10245" max="10245" width="7" style="241" customWidth="1"/>
    <col min="10246" max="10246" width="5.85546875" style="241" customWidth="1"/>
    <col min="10247" max="10247" width="6.85546875" style="241" customWidth="1"/>
    <col min="10248" max="10248" width="6.7109375" style="241" customWidth="1"/>
    <col min="10249" max="10249" width="7.7109375" style="241" customWidth="1"/>
    <col min="10250" max="10250" width="11" style="241" customWidth="1"/>
    <col min="10251" max="10251" width="10.7109375" style="241" customWidth="1"/>
    <col min="10252" max="10252" width="8.42578125" style="241" customWidth="1"/>
    <col min="10253" max="10253" width="5.7109375" style="241" customWidth="1"/>
    <col min="10254" max="10254" width="5.85546875" style="241" customWidth="1"/>
    <col min="10255" max="10256" width="9.140625" style="241"/>
    <col min="10257" max="10257" width="12.28515625" style="241" bestFit="1" customWidth="1"/>
    <col min="10258" max="10496" width="9.140625" style="241"/>
    <col min="10497" max="10497" width="7.7109375" style="241" customWidth="1"/>
    <col min="10498" max="10498" width="7.140625" style="241" customWidth="1"/>
    <col min="10499" max="10499" width="8.85546875" style="241" customWidth="1"/>
    <col min="10500" max="10500" width="6.28515625" style="241" customWidth="1"/>
    <col min="10501" max="10501" width="7" style="241" customWidth="1"/>
    <col min="10502" max="10502" width="5.85546875" style="241" customWidth="1"/>
    <col min="10503" max="10503" width="6.85546875" style="241" customWidth="1"/>
    <col min="10504" max="10504" width="6.7109375" style="241" customWidth="1"/>
    <col min="10505" max="10505" width="7.7109375" style="241" customWidth="1"/>
    <col min="10506" max="10506" width="11" style="241" customWidth="1"/>
    <col min="10507" max="10507" width="10.7109375" style="241" customWidth="1"/>
    <col min="10508" max="10508" width="8.42578125" style="241" customWidth="1"/>
    <col min="10509" max="10509" width="5.7109375" style="241" customWidth="1"/>
    <col min="10510" max="10510" width="5.85546875" style="241" customWidth="1"/>
    <col min="10511" max="10512" width="9.140625" style="241"/>
    <col min="10513" max="10513" width="12.28515625" style="241" bestFit="1" customWidth="1"/>
    <col min="10514" max="10752" width="9.140625" style="241"/>
    <col min="10753" max="10753" width="7.7109375" style="241" customWidth="1"/>
    <col min="10754" max="10754" width="7.140625" style="241" customWidth="1"/>
    <col min="10755" max="10755" width="8.85546875" style="241" customWidth="1"/>
    <col min="10756" max="10756" width="6.28515625" style="241" customWidth="1"/>
    <col min="10757" max="10757" width="7" style="241" customWidth="1"/>
    <col min="10758" max="10758" width="5.85546875" style="241" customWidth="1"/>
    <col min="10759" max="10759" width="6.85546875" style="241" customWidth="1"/>
    <col min="10760" max="10760" width="6.7109375" style="241" customWidth="1"/>
    <col min="10761" max="10761" width="7.7109375" style="241" customWidth="1"/>
    <col min="10762" max="10762" width="11" style="241" customWidth="1"/>
    <col min="10763" max="10763" width="10.7109375" style="241" customWidth="1"/>
    <col min="10764" max="10764" width="8.42578125" style="241" customWidth="1"/>
    <col min="10765" max="10765" width="5.7109375" style="241" customWidth="1"/>
    <col min="10766" max="10766" width="5.85546875" style="241" customWidth="1"/>
    <col min="10767" max="10768" width="9.140625" style="241"/>
    <col min="10769" max="10769" width="12.28515625" style="241" bestFit="1" customWidth="1"/>
    <col min="10770" max="11008" width="9.140625" style="241"/>
    <col min="11009" max="11009" width="7.7109375" style="241" customWidth="1"/>
    <col min="11010" max="11010" width="7.140625" style="241" customWidth="1"/>
    <col min="11011" max="11011" width="8.85546875" style="241" customWidth="1"/>
    <col min="11012" max="11012" width="6.28515625" style="241" customWidth="1"/>
    <col min="11013" max="11013" width="7" style="241" customWidth="1"/>
    <col min="11014" max="11014" width="5.85546875" style="241" customWidth="1"/>
    <col min="11015" max="11015" width="6.85546875" style="241" customWidth="1"/>
    <col min="11016" max="11016" width="6.7109375" style="241" customWidth="1"/>
    <col min="11017" max="11017" width="7.7109375" style="241" customWidth="1"/>
    <col min="11018" max="11018" width="11" style="241" customWidth="1"/>
    <col min="11019" max="11019" width="10.7109375" style="241" customWidth="1"/>
    <col min="11020" max="11020" width="8.42578125" style="241" customWidth="1"/>
    <col min="11021" max="11021" width="5.7109375" style="241" customWidth="1"/>
    <col min="11022" max="11022" width="5.85546875" style="241" customWidth="1"/>
    <col min="11023" max="11024" width="9.140625" style="241"/>
    <col min="11025" max="11025" width="12.28515625" style="241" bestFit="1" customWidth="1"/>
    <col min="11026" max="11264" width="9.140625" style="241"/>
    <col min="11265" max="11265" width="7.7109375" style="241" customWidth="1"/>
    <col min="11266" max="11266" width="7.140625" style="241" customWidth="1"/>
    <col min="11267" max="11267" width="8.85546875" style="241" customWidth="1"/>
    <col min="11268" max="11268" width="6.28515625" style="241" customWidth="1"/>
    <col min="11269" max="11269" width="7" style="241" customWidth="1"/>
    <col min="11270" max="11270" width="5.85546875" style="241" customWidth="1"/>
    <col min="11271" max="11271" width="6.85546875" style="241" customWidth="1"/>
    <col min="11272" max="11272" width="6.7109375" style="241" customWidth="1"/>
    <col min="11273" max="11273" width="7.7109375" style="241" customWidth="1"/>
    <col min="11274" max="11274" width="11" style="241" customWidth="1"/>
    <col min="11275" max="11275" width="10.7109375" style="241" customWidth="1"/>
    <col min="11276" max="11276" width="8.42578125" style="241" customWidth="1"/>
    <col min="11277" max="11277" width="5.7109375" style="241" customWidth="1"/>
    <col min="11278" max="11278" width="5.85546875" style="241" customWidth="1"/>
    <col min="11279" max="11280" width="9.140625" style="241"/>
    <col min="11281" max="11281" width="12.28515625" style="241" bestFit="1" customWidth="1"/>
    <col min="11282" max="11520" width="9.140625" style="241"/>
    <col min="11521" max="11521" width="7.7109375" style="241" customWidth="1"/>
    <col min="11522" max="11522" width="7.140625" style="241" customWidth="1"/>
    <col min="11523" max="11523" width="8.85546875" style="241" customWidth="1"/>
    <col min="11524" max="11524" width="6.28515625" style="241" customWidth="1"/>
    <col min="11525" max="11525" width="7" style="241" customWidth="1"/>
    <col min="11526" max="11526" width="5.85546875" style="241" customWidth="1"/>
    <col min="11527" max="11527" width="6.85546875" style="241" customWidth="1"/>
    <col min="11528" max="11528" width="6.7109375" style="241" customWidth="1"/>
    <col min="11529" max="11529" width="7.7109375" style="241" customWidth="1"/>
    <col min="11530" max="11530" width="11" style="241" customWidth="1"/>
    <col min="11531" max="11531" width="10.7109375" style="241" customWidth="1"/>
    <col min="11532" max="11532" width="8.42578125" style="241" customWidth="1"/>
    <col min="11533" max="11533" width="5.7109375" style="241" customWidth="1"/>
    <col min="11534" max="11534" width="5.85546875" style="241" customWidth="1"/>
    <col min="11535" max="11536" width="9.140625" style="241"/>
    <col min="11537" max="11537" width="12.28515625" style="241" bestFit="1" customWidth="1"/>
    <col min="11538" max="11776" width="9.140625" style="241"/>
    <col min="11777" max="11777" width="7.7109375" style="241" customWidth="1"/>
    <col min="11778" max="11778" width="7.140625" style="241" customWidth="1"/>
    <col min="11779" max="11779" width="8.85546875" style="241" customWidth="1"/>
    <col min="11780" max="11780" width="6.28515625" style="241" customWidth="1"/>
    <col min="11781" max="11781" width="7" style="241" customWidth="1"/>
    <col min="11782" max="11782" width="5.85546875" style="241" customWidth="1"/>
    <col min="11783" max="11783" width="6.85546875" style="241" customWidth="1"/>
    <col min="11784" max="11784" width="6.7109375" style="241" customWidth="1"/>
    <col min="11785" max="11785" width="7.7109375" style="241" customWidth="1"/>
    <col min="11786" max="11786" width="11" style="241" customWidth="1"/>
    <col min="11787" max="11787" width="10.7109375" style="241" customWidth="1"/>
    <col min="11788" max="11788" width="8.42578125" style="241" customWidth="1"/>
    <col min="11789" max="11789" width="5.7109375" style="241" customWidth="1"/>
    <col min="11790" max="11790" width="5.85546875" style="241" customWidth="1"/>
    <col min="11791" max="11792" width="9.140625" style="241"/>
    <col min="11793" max="11793" width="12.28515625" style="241" bestFit="1" customWidth="1"/>
    <col min="11794" max="12032" width="9.140625" style="241"/>
    <col min="12033" max="12033" width="7.7109375" style="241" customWidth="1"/>
    <col min="12034" max="12034" width="7.140625" style="241" customWidth="1"/>
    <col min="12035" max="12035" width="8.85546875" style="241" customWidth="1"/>
    <col min="12036" max="12036" width="6.28515625" style="241" customWidth="1"/>
    <col min="12037" max="12037" width="7" style="241" customWidth="1"/>
    <col min="12038" max="12038" width="5.85546875" style="241" customWidth="1"/>
    <col min="12039" max="12039" width="6.85546875" style="241" customWidth="1"/>
    <col min="12040" max="12040" width="6.7109375" style="241" customWidth="1"/>
    <col min="12041" max="12041" width="7.7109375" style="241" customWidth="1"/>
    <col min="12042" max="12042" width="11" style="241" customWidth="1"/>
    <col min="12043" max="12043" width="10.7109375" style="241" customWidth="1"/>
    <col min="12044" max="12044" width="8.42578125" style="241" customWidth="1"/>
    <col min="12045" max="12045" width="5.7109375" style="241" customWidth="1"/>
    <col min="12046" max="12046" width="5.85546875" style="241" customWidth="1"/>
    <col min="12047" max="12048" width="9.140625" style="241"/>
    <col min="12049" max="12049" width="12.28515625" style="241" bestFit="1" customWidth="1"/>
    <col min="12050" max="12288" width="9.140625" style="241"/>
    <col min="12289" max="12289" width="7.7109375" style="241" customWidth="1"/>
    <col min="12290" max="12290" width="7.140625" style="241" customWidth="1"/>
    <col min="12291" max="12291" width="8.85546875" style="241" customWidth="1"/>
    <col min="12292" max="12292" width="6.28515625" style="241" customWidth="1"/>
    <col min="12293" max="12293" width="7" style="241" customWidth="1"/>
    <col min="12294" max="12294" width="5.85546875" style="241" customWidth="1"/>
    <col min="12295" max="12295" width="6.85546875" style="241" customWidth="1"/>
    <col min="12296" max="12296" width="6.7109375" style="241" customWidth="1"/>
    <col min="12297" max="12297" width="7.7109375" style="241" customWidth="1"/>
    <col min="12298" max="12298" width="11" style="241" customWidth="1"/>
    <col min="12299" max="12299" width="10.7109375" style="241" customWidth="1"/>
    <col min="12300" max="12300" width="8.42578125" style="241" customWidth="1"/>
    <col min="12301" max="12301" width="5.7109375" style="241" customWidth="1"/>
    <col min="12302" max="12302" width="5.85546875" style="241" customWidth="1"/>
    <col min="12303" max="12304" width="9.140625" style="241"/>
    <col min="12305" max="12305" width="12.28515625" style="241" bestFit="1" customWidth="1"/>
    <col min="12306" max="12544" width="9.140625" style="241"/>
    <col min="12545" max="12545" width="7.7109375" style="241" customWidth="1"/>
    <col min="12546" max="12546" width="7.140625" style="241" customWidth="1"/>
    <col min="12547" max="12547" width="8.85546875" style="241" customWidth="1"/>
    <col min="12548" max="12548" width="6.28515625" style="241" customWidth="1"/>
    <col min="12549" max="12549" width="7" style="241" customWidth="1"/>
    <col min="12550" max="12550" width="5.85546875" style="241" customWidth="1"/>
    <col min="12551" max="12551" width="6.85546875" style="241" customWidth="1"/>
    <col min="12552" max="12552" width="6.7109375" style="241" customWidth="1"/>
    <col min="12553" max="12553" width="7.7109375" style="241" customWidth="1"/>
    <col min="12554" max="12554" width="11" style="241" customWidth="1"/>
    <col min="12555" max="12555" width="10.7109375" style="241" customWidth="1"/>
    <col min="12556" max="12556" width="8.42578125" style="241" customWidth="1"/>
    <col min="12557" max="12557" width="5.7109375" style="241" customWidth="1"/>
    <col min="12558" max="12558" width="5.85546875" style="241" customWidth="1"/>
    <col min="12559" max="12560" width="9.140625" style="241"/>
    <col min="12561" max="12561" width="12.28515625" style="241" bestFit="1" customWidth="1"/>
    <col min="12562" max="12800" width="9.140625" style="241"/>
    <col min="12801" max="12801" width="7.7109375" style="241" customWidth="1"/>
    <col min="12802" max="12802" width="7.140625" style="241" customWidth="1"/>
    <col min="12803" max="12803" width="8.85546875" style="241" customWidth="1"/>
    <col min="12804" max="12804" width="6.28515625" style="241" customWidth="1"/>
    <col min="12805" max="12805" width="7" style="241" customWidth="1"/>
    <col min="12806" max="12806" width="5.85546875" style="241" customWidth="1"/>
    <col min="12807" max="12807" width="6.85546875" style="241" customWidth="1"/>
    <col min="12808" max="12808" width="6.7109375" style="241" customWidth="1"/>
    <col min="12809" max="12809" width="7.7109375" style="241" customWidth="1"/>
    <col min="12810" max="12810" width="11" style="241" customWidth="1"/>
    <col min="12811" max="12811" width="10.7109375" style="241" customWidth="1"/>
    <col min="12812" max="12812" width="8.42578125" style="241" customWidth="1"/>
    <col min="12813" max="12813" width="5.7109375" style="241" customWidth="1"/>
    <col min="12814" max="12814" width="5.85546875" style="241" customWidth="1"/>
    <col min="12815" max="12816" width="9.140625" style="241"/>
    <col min="12817" max="12817" width="12.28515625" style="241" bestFit="1" customWidth="1"/>
    <col min="12818" max="13056" width="9.140625" style="241"/>
    <col min="13057" max="13057" width="7.7109375" style="241" customWidth="1"/>
    <col min="13058" max="13058" width="7.140625" style="241" customWidth="1"/>
    <col min="13059" max="13059" width="8.85546875" style="241" customWidth="1"/>
    <col min="13060" max="13060" width="6.28515625" style="241" customWidth="1"/>
    <col min="13061" max="13061" width="7" style="241" customWidth="1"/>
    <col min="13062" max="13062" width="5.85546875" style="241" customWidth="1"/>
    <col min="13063" max="13063" width="6.85546875" style="241" customWidth="1"/>
    <col min="13064" max="13064" width="6.7109375" style="241" customWidth="1"/>
    <col min="13065" max="13065" width="7.7109375" style="241" customWidth="1"/>
    <col min="13066" max="13066" width="11" style="241" customWidth="1"/>
    <col min="13067" max="13067" width="10.7109375" style="241" customWidth="1"/>
    <col min="13068" max="13068" width="8.42578125" style="241" customWidth="1"/>
    <col min="13069" max="13069" width="5.7109375" style="241" customWidth="1"/>
    <col min="13070" max="13070" width="5.85546875" style="241" customWidth="1"/>
    <col min="13071" max="13072" width="9.140625" style="241"/>
    <col min="13073" max="13073" width="12.28515625" style="241" bestFit="1" customWidth="1"/>
    <col min="13074" max="13312" width="9.140625" style="241"/>
    <col min="13313" max="13313" width="7.7109375" style="241" customWidth="1"/>
    <col min="13314" max="13314" width="7.140625" style="241" customWidth="1"/>
    <col min="13315" max="13315" width="8.85546875" style="241" customWidth="1"/>
    <col min="13316" max="13316" width="6.28515625" style="241" customWidth="1"/>
    <col min="13317" max="13317" width="7" style="241" customWidth="1"/>
    <col min="13318" max="13318" width="5.85546875" style="241" customWidth="1"/>
    <col min="13319" max="13319" width="6.85546875" style="241" customWidth="1"/>
    <col min="13320" max="13320" width="6.7109375" style="241" customWidth="1"/>
    <col min="13321" max="13321" width="7.7109375" style="241" customWidth="1"/>
    <col min="13322" max="13322" width="11" style="241" customWidth="1"/>
    <col min="13323" max="13323" width="10.7109375" style="241" customWidth="1"/>
    <col min="13324" max="13324" width="8.42578125" style="241" customWidth="1"/>
    <col min="13325" max="13325" width="5.7109375" style="241" customWidth="1"/>
    <col min="13326" max="13326" width="5.85546875" style="241" customWidth="1"/>
    <col min="13327" max="13328" width="9.140625" style="241"/>
    <col min="13329" max="13329" width="12.28515625" style="241" bestFit="1" customWidth="1"/>
    <col min="13330" max="13568" width="9.140625" style="241"/>
    <col min="13569" max="13569" width="7.7109375" style="241" customWidth="1"/>
    <col min="13570" max="13570" width="7.140625" style="241" customWidth="1"/>
    <col min="13571" max="13571" width="8.85546875" style="241" customWidth="1"/>
    <col min="13572" max="13572" width="6.28515625" style="241" customWidth="1"/>
    <col min="13573" max="13573" width="7" style="241" customWidth="1"/>
    <col min="13574" max="13574" width="5.85546875" style="241" customWidth="1"/>
    <col min="13575" max="13575" width="6.85546875" style="241" customWidth="1"/>
    <col min="13576" max="13576" width="6.7109375" style="241" customWidth="1"/>
    <col min="13577" max="13577" width="7.7109375" style="241" customWidth="1"/>
    <col min="13578" max="13578" width="11" style="241" customWidth="1"/>
    <col min="13579" max="13579" width="10.7109375" style="241" customWidth="1"/>
    <col min="13580" max="13580" width="8.42578125" style="241" customWidth="1"/>
    <col min="13581" max="13581" width="5.7109375" style="241" customWidth="1"/>
    <col min="13582" max="13582" width="5.85546875" style="241" customWidth="1"/>
    <col min="13583" max="13584" width="9.140625" style="241"/>
    <col min="13585" max="13585" width="12.28515625" style="241" bestFit="1" customWidth="1"/>
    <col min="13586" max="13824" width="9.140625" style="241"/>
    <col min="13825" max="13825" width="7.7109375" style="241" customWidth="1"/>
    <col min="13826" max="13826" width="7.140625" style="241" customWidth="1"/>
    <col min="13827" max="13827" width="8.85546875" style="241" customWidth="1"/>
    <col min="13828" max="13828" width="6.28515625" style="241" customWidth="1"/>
    <col min="13829" max="13829" width="7" style="241" customWidth="1"/>
    <col min="13830" max="13830" width="5.85546875" style="241" customWidth="1"/>
    <col min="13831" max="13831" width="6.85546875" style="241" customWidth="1"/>
    <col min="13832" max="13832" width="6.7109375" style="241" customWidth="1"/>
    <col min="13833" max="13833" width="7.7109375" style="241" customWidth="1"/>
    <col min="13834" max="13834" width="11" style="241" customWidth="1"/>
    <col min="13835" max="13835" width="10.7109375" style="241" customWidth="1"/>
    <col min="13836" max="13836" width="8.42578125" style="241" customWidth="1"/>
    <col min="13837" max="13837" width="5.7109375" style="241" customWidth="1"/>
    <col min="13838" max="13838" width="5.85546875" style="241" customWidth="1"/>
    <col min="13839" max="13840" width="9.140625" style="241"/>
    <col min="13841" max="13841" width="12.28515625" style="241" bestFit="1" customWidth="1"/>
    <col min="13842" max="14080" width="9.140625" style="241"/>
    <col min="14081" max="14081" width="7.7109375" style="241" customWidth="1"/>
    <col min="14082" max="14082" width="7.140625" style="241" customWidth="1"/>
    <col min="14083" max="14083" width="8.85546875" style="241" customWidth="1"/>
    <col min="14084" max="14084" width="6.28515625" style="241" customWidth="1"/>
    <col min="14085" max="14085" width="7" style="241" customWidth="1"/>
    <col min="14086" max="14086" width="5.85546875" style="241" customWidth="1"/>
    <col min="14087" max="14087" width="6.85546875" style="241" customWidth="1"/>
    <col min="14088" max="14088" width="6.7109375" style="241" customWidth="1"/>
    <col min="14089" max="14089" width="7.7109375" style="241" customWidth="1"/>
    <col min="14090" max="14090" width="11" style="241" customWidth="1"/>
    <col min="14091" max="14091" width="10.7109375" style="241" customWidth="1"/>
    <col min="14092" max="14092" width="8.42578125" style="241" customWidth="1"/>
    <col min="14093" max="14093" width="5.7109375" style="241" customWidth="1"/>
    <col min="14094" max="14094" width="5.85546875" style="241" customWidth="1"/>
    <col min="14095" max="14096" width="9.140625" style="241"/>
    <col min="14097" max="14097" width="12.28515625" style="241" bestFit="1" customWidth="1"/>
    <col min="14098" max="14336" width="9.140625" style="241"/>
    <col min="14337" max="14337" width="7.7109375" style="241" customWidth="1"/>
    <col min="14338" max="14338" width="7.140625" style="241" customWidth="1"/>
    <col min="14339" max="14339" width="8.85546875" style="241" customWidth="1"/>
    <col min="14340" max="14340" width="6.28515625" style="241" customWidth="1"/>
    <col min="14341" max="14341" width="7" style="241" customWidth="1"/>
    <col min="14342" max="14342" width="5.85546875" style="241" customWidth="1"/>
    <col min="14343" max="14343" width="6.85546875" style="241" customWidth="1"/>
    <col min="14344" max="14344" width="6.7109375" style="241" customWidth="1"/>
    <col min="14345" max="14345" width="7.7109375" style="241" customWidth="1"/>
    <col min="14346" max="14346" width="11" style="241" customWidth="1"/>
    <col min="14347" max="14347" width="10.7109375" style="241" customWidth="1"/>
    <col min="14348" max="14348" width="8.42578125" style="241" customWidth="1"/>
    <col min="14349" max="14349" width="5.7109375" style="241" customWidth="1"/>
    <col min="14350" max="14350" width="5.85546875" style="241" customWidth="1"/>
    <col min="14351" max="14352" width="9.140625" style="241"/>
    <col min="14353" max="14353" width="12.28515625" style="241" bestFit="1" customWidth="1"/>
    <col min="14354" max="14592" width="9.140625" style="241"/>
    <col min="14593" max="14593" width="7.7109375" style="241" customWidth="1"/>
    <col min="14594" max="14594" width="7.140625" style="241" customWidth="1"/>
    <col min="14595" max="14595" width="8.85546875" style="241" customWidth="1"/>
    <col min="14596" max="14596" width="6.28515625" style="241" customWidth="1"/>
    <col min="14597" max="14597" width="7" style="241" customWidth="1"/>
    <col min="14598" max="14598" width="5.85546875" style="241" customWidth="1"/>
    <col min="14599" max="14599" width="6.85546875" style="241" customWidth="1"/>
    <col min="14600" max="14600" width="6.7109375" style="241" customWidth="1"/>
    <col min="14601" max="14601" width="7.7109375" style="241" customWidth="1"/>
    <col min="14602" max="14602" width="11" style="241" customWidth="1"/>
    <col min="14603" max="14603" width="10.7109375" style="241" customWidth="1"/>
    <col min="14604" max="14604" width="8.42578125" style="241" customWidth="1"/>
    <col min="14605" max="14605" width="5.7109375" style="241" customWidth="1"/>
    <col min="14606" max="14606" width="5.85546875" style="241" customWidth="1"/>
    <col min="14607" max="14608" width="9.140625" style="241"/>
    <col min="14609" max="14609" width="12.28515625" style="241" bestFit="1" customWidth="1"/>
    <col min="14610" max="14848" width="9.140625" style="241"/>
    <col min="14849" max="14849" width="7.7109375" style="241" customWidth="1"/>
    <col min="14850" max="14850" width="7.140625" style="241" customWidth="1"/>
    <col min="14851" max="14851" width="8.85546875" style="241" customWidth="1"/>
    <col min="14852" max="14852" width="6.28515625" style="241" customWidth="1"/>
    <col min="14853" max="14853" width="7" style="241" customWidth="1"/>
    <col min="14854" max="14854" width="5.85546875" style="241" customWidth="1"/>
    <col min="14855" max="14855" width="6.85546875" style="241" customWidth="1"/>
    <col min="14856" max="14856" width="6.7109375" style="241" customWidth="1"/>
    <col min="14857" max="14857" width="7.7109375" style="241" customWidth="1"/>
    <col min="14858" max="14858" width="11" style="241" customWidth="1"/>
    <col min="14859" max="14859" width="10.7109375" style="241" customWidth="1"/>
    <col min="14860" max="14860" width="8.42578125" style="241" customWidth="1"/>
    <col min="14861" max="14861" width="5.7109375" style="241" customWidth="1"/>
    <col min="14862" max="14862" width="5.85546875" style="241" customWidth="1"/>
    <col min="14863" max="14864" width="9.140625" style="241"/>
    <col min="14865" max="14865" width="12.28515625" style="241" bestFit="1" customWidth="1"/>
    <col min="14866" max="15104" width="9.140625" style="241"/>
    <col min="15105" max="15105" width="7.7109375" style="241" customWidth="1"/>
    <col min="15106" max="15106" width="7.140625" style="241" customWidth="1"/>
    <col min="15107" max="15107" width="8.85546875" style="241" customWidth="1"/>
    <col min="15108" max="15108" width="6.28515625" style="241" customWidth="1"/>
    <col min="15109" max="15109" width="7" style="241" customWidth="1"/>
    <col min="15110" max="15110" width="5.85546875" style="241" customWidth="1"/>
    <col min="15111" max="15111" width="6.85546875" style="241" customWidth="1"/>
    <col min="15112" max="15112" width="6.7109375" style="241" customWidth="1"/>
    <col min="15113" max="15113" width="7.7109375" style="241" customWidth="1"/>
    <col min="15114" max="15114" width="11" style="241" customWidth="1"/>
    <col min="15115" max="15115" width="10.7109375" style="241" customWidth="1"/>
    <col min="15116" max="15116" width="8.42578125" style="241" customWidth="1"/>
    <col min="15117" max="15117" width="5.7109375" style="241" customWidth="1"/>
    <col min="15118" max="15118" width="5.85546875" style="241" customWidth="1"/>
    <col min="15119" max="15120" width="9.140625" style="241"/>
    <col min="15121" max="15121" width="12.28515625" style="241" bestFit="1" customWidth="1"/>
    <col min="15122" max="15360" width="9.140625" style="241"/>
    <col min="15361" max="15361" width="7.7109375" style="241" customWidth="1"/>
    <col min="15362" max="15362" width="7.140625" style="241" customWidth="1"/>
    <col min="15363" max="15363" width="8.85546875" style="241" customWidth="1"/>
    <col min="15364" max="15364" width="6.28515625" style="241" customWidth="1"/>
    <col min="15365" max="15365" width="7" style="241" customWidth="1"/>
    <col min="15366" max="15366" width="5.85546875" style="241" customWidth="1"/>
    <col min="15367" max="15367" width="6.85546875" style="241" customWidth="1"/>
    <col min="15368" max="15368" width="6.7109375" style="241" customWidth="1"/>
    <col min="15369" max="15369" width="7.7109375" style="241" customWidth="1"/>
    <col min="15370" max="15370" width="11" style="241" customWidth="1"/>
    <col min="15371" max="15371" width="10.7109375" style="241" customWidth="1"/>
    <col min="15372" max="15372" width="8.42578125" style="241" customWidth="1"/>
    <col min="15373" max="15373" width="5.7109375" style="241" customWidth="1"/>
    <col min="15374" max="15374" width="5.85546875" style="241" customWidth="1"/>
    <col min="15375" max="15376" width="9.140625" style="241"/>
    <col min="15377" max="15377" width="12.28515625" style="241" bestFit="1" customWidth="1"/>
    <col min="15378" max="15616" width="9.140625" style="241"/>
    <col min="15617" max="15617" width="7.7109375" style="241" customWidth="1"/>
    <col min="15618" max="15618" width="7.140625" style="241" customWidth="1"/>
    <col min="15619" max="15619" width="8.85546875" style="241" customWidth="1"/>
    <col min="15620" max="15620" width="6.28515625" style="241" customWidth="1"/>
    <col min="15621" max="15621" width="7" style="241" customWidth="1"/>
    <col min="15622" max="15622" width="5.85546875" style="241" customWidth="1"/>
    <col min="15623" max="15623" width="6.85546875" style="241" customWidth="1"/>
    <col min="15624" max="15624" width="6.7109375" style="241" customWidth="1"/>
    <col min="15625" max="15625" width="7.7109375" style="241" customWidth="1"/>
    <col min="15626" max="15626" width="11" style="241" customWidth="1"/>
    <col min="15627" max="15627" width="10.7109375" style="241" customWidth="1"/>
    <col min="15628" max="15628" width="8.42578125" style="241" customWidth="1"/>
    <col min="15629" max="15629" width="5.7109375" style="241" customWidth="1"/>
    <col min="15630" max="15630" width="5.85546875" style="241" customWidth="1"/>
    <col min="15631" max="15632" width="9.140625" style="241"/>
    <col min="15633" max="15633" width="12.28515625" style="241" bestFit="1" customWidth="1"/>
    <col min="15634" max="15872" width="9.140625" style="241"/>
    <col min="15873" max="15873" width="7.7109375" style="241" customWidth="1"/>
    <col min="15874" max="15874" width="7.140625" style="241" customWidth="1"/>
    <col min="15875" max="15875" width="8.85546875" style="241" customWidth="1"/>
    <col min="15876" max="15876" width="6.28515625" style="241" customWidth="1"/>
    <col min="15877" max="15877" width="7" style="241" customWidth="1"/>
    <col min="15878" max="15878" width="5.85546875" style="241" customWidth="1"/>
    <col min="15879" max="15879" width="6.85546875" style="241" customWidth="1"/>
    <col min="15880" max="15880" width="6.7109375" style="241" customWidth="1"/>
    <col min="15881" max="15881" width="7.7109375" style="241" customWidth="1"/>
    <col min="15882" max="15882" width="11" style="241" customWidth="1"/>
    <col min="15883" max="15883" width="10.7109375" style="241" customWidth="1"/>
    <col min="15884" max="15884" width="8.42578125" style="241" customWidth="1"/>
    <col min="15885" max="15885" width="5.7109375" style="241" customWidth="1"/>
    <col min="15886" max="15886" width="5.85546875" style="241" customWidth="1"/>
    <col min="15887" max="15888" width="9.140625" style="241"/>
    <col min="15889" max="15889" width="12.28515625" style="241" bestFit="1" customWidth="1"/>
    <col min="15890" max="16128" width="9.140625" style="241"/>
    <col min="16129" max="16129" width="7.7109375" style="241" customWidth="1"/>
    <col min="16130" max="16130" width="7.140625" style="241" customWidth="1"/>
    <col min="16131" max="16131" width="8.85546875" style="241" customWidth="1"/>
    <col min="16132" max="16132" width="6.28515625" style="241" customWidth="1"/>
    <col min="16133" max="16133" width="7" style="241" customWidth="1"/>
    <col min="16134" max="16134" width="5.85546875" style="241" customWidth="1"/>
    <col min="16135" max="16135" width="6.85546875" style="241" customWidth="1"/>
    <col min="16136" max="16136" width="6.7109375" style="241" customWidth="1"/>
    <col min="16137" max="16137" width="7.7109375" style="241" customWidth="1"/>
    <col min="16138" max="16138" width="11" style="241" customWidth="1"/>
    <col min="16139" max="16139" width="10.7109375" style="241" customWidth="1"/>
    <col min="16140" max="16140" width="8.42578125" style="241" customWidth="1"/>
    <col min="16141" max="16141" width="5.7109375" style="241" customWidth="1"/>
    <col min="16142" max="16142" width="5.85546875" style="241" customWidth="1"/>
    <col min="16143" max="16144" width="9.140625" style="241"/>
    <col min="16145" max="16145" width="12.28515625" style="241" bestFit="1" customWidth="1"/>
    <col min="16146" max="16384" width="9.140625" style="241"/>
  </cols>
  <sheetData>
    <row r="1" spans="1:18" ht="27" customHeight="1" x14ac:dyDescent="0.5">
      <c r="A1" s="452" t="s">
        <v>330</v>
      </c>
      <c r="B1" s="453"/>
      <c r="C1" s="453"/>
      <c r="D1" s="453"/>
      <c r="E1" s="453"/>
      <c r="F1" s="453"/>
      <c r="G1" s="453"/>
      <c r="H1" s="453"/>
      <c r="I1" s="453"/>
      <c r="J1" s="453"/>
      <c r="K1" s="454"/>
      <c r="L1" s="322"/>
    </row>
    <row r="2" spans="1:18" ht="10.5" customHeight="1" x14ac:dyDescent="0.95">
      <c r="A2" s="323"/>
      <c r="B2" s="322"/>
      <c r="C2" s="322"/>
      <c r="D2" s="322"/>
      <c r="E2" s="322"/>
      <c r="F2" s="324"/>
      <c r="G2" s="322"/>
      <c r="H2" s="322"/>
      <c r="I2" s="322"/>
      <c r="J2" s="322"/>
      <c r="K2" s="325"/>
      <c r="L2" s="322"/>
    </row>
    <row r="3" spans="1:18" ht="26.25" customHeight="1" x14ac:dyDescent="0.6">
      <c r="C3" s="326"/>
      <c r="D3" s="326"/>
      <c r="E3" s="326"/>
      <c r="F3" s="326"/>
      <c r="G3" s="326"/>
      <c r="H3" s="326"/>
      <c r="I3" s="326"/>
      <c r="J3" s="322"/>
      <c r="K3" s="325"/>
      <c r="L3" s="322"/>
    </row>
    <row r="4" spans="1:18" ht="5.25" customHeight="1" x14ac:dyDescent="0.6">
      <c r="A4" s="243"/>
      <c r="C4" s="326"/>
      <c r="D4" s="326"/>
      <c r="E4" s="326"/>
      <c r="F4" s="326"/>
      <c r="G4" s="326"/>
      <c r="H4" s="326"/>
      <c r="I4" s="326"/>
      <c r="J4" s="322"/>
      <c r="K4" s="325"/>
      <c r="L4" s="322"/>
    </row>
    <row r="5" spans="1:18" ht="54.75" customHeight="1" x14ac:dyDescent="0.5">
      <c r="A5" s="455" t="str">
        <f>"प्रमाणित करण्यात येते की,"  &amp;'Input Data'!F3&amp;'Input Data'!F4&amp;"यांचेवर विभागीय चौकशी प्रस्तवीत अथवा प्रलंबीत नाही."</f>
        <v>प्रमाणित करण्यात येते की,श्री. प्रमोद महादेव पुरी, वरिष्ठ लिपीक,  यांचेवर विभागीय चौकशी प्रस्तवीत अथवा प्रलंबीत नाही.</v>
      </c>
      <c r="B5" s="456"/>
      <c r="C5" s="456"/>
      <c r="D5" s="456"/>
      <c r="E5" s="456"/>
      <c r="F5" s="456"/>
      <c r="G5" s="456"/>
      <c r="H5" s="456"/>
      <c r="I5" s="456"/>
      <c r="J5" s="456"/>
      <c r="K5" s="457"/>
      <c r="L5" s="322"/>
      <c r="M5" s="239"/>
      <c r="Q5" s="243"/>
    </row>
    <row r="6" spans="1:18" ht="18" customHeight="1" x14ac:dyDescent="0.6">
      <c r="A6" s="323"/>
      <c r="B6" s="327"/>
      <c r="C6" s="326"/>
      <c r="D6" s="326"/>
      <c r="E6" s="326"/>
      <c r="F6" s="326"/>
      <c r="G6" s="327"/>
      <c r="H6" s="326"/>
      <c r="I6" s="326"/>
      <c r="J6" s="322"/>
      <c r="K6" s="325"/>
      <c r="L6" s="322"/>
    </row>
    <row r="7" spans="1:18" ht="18" customHeight="1" x14ac:dyDescent="0.6">
      <c r="A7" s="323"/>
      <c r="B7" s="327"/>
      <c r="C7" s="326"/>
      <c r="D7" s="326"/>
      <c r="E7" s="326"/>
      <c r="F7" s="326"/>
      <c r="G7" s="327"/>
      <c r="H7" s="326"/>
      <c r="I7" s="326"/>
      <c r="J7" s="322"/>
      <c r="K7" s="325"/>
      <c r="L7" s="322"/>
    </row>
    <row r="8" spans="1:18" ht="21.75" customHeight="1" x14ac:dyDescent="0.6">
      <c r="A8" s="323"/>
      <c r="B8" s="327"/>
      <c r="C8" s="326"/>
      <c r="D8" s="326"/>
      <c r="E8" s="326"/>
      <c r="F8" s="326"/>
      <c r="G8" s="327"/>
      <c r="H8" s="326"/>
      <c r="I8" s="326"/>
      <c r="J8" s="322"/>
      <c r="K8" s="325"/>
      <c r="L8" s="322"/>
    </row>
    <row r="9" spans="1:18" ht="18" customHeight="1" x14ac:dyDescent="0.6">
      <c r="A9" s="323"/>
      <c r="B9" s="327"/>
      <c r="C9" s="326"/>
      <c r="D9" s="326"/>
      <c r="E9" s="326"/>
      <c r="F9" s="326"/>
      <c r="G9" s="327"/>
      <c r="H9" s="326"/>
      <c r="I9" s="326"/>
      <c r="J9" s="322"/>
      <c r="K9" s="325"/>
      <c r="L9" s="322"/>
    </row>
    <row r="10" spans="1:18" ht="27.75" customHeight="1" x14ac:dyDescent="0.6">
      <c r="A10" s="323"/>
      <c r="B10" s="327"/>
      <c r="C10" s="326"/>
      <c r="D10" s="326"/>
      <c r="E10" s="326"/>
      <c r="F10" s="326"/>
      <c r="H10" s="326"/>
      <c r="I10" s="244" t="s">
        <v>331</v>
      </c>
      <c r="J10" s="322"/>
      <c r="K10" s="325"/>
      <c r="L10" s="322"/>
    </row>
    <row r="11" spans="1:18" ht="18" customHeight="1" x14ac:dyDescent="0.6">
      <c r="A11" s="323"/>
      <c r="B11" s="327"/>
      <c r="C11" s="326"/>
      <c r="D11" s="326"/>
      <c r="E11" s="326"/>
      <c r="F11" s="326"/>
      <c r="H11" s="326"/>
      <c r="I11" s="328" t="s">
        <v>332</v>
      </c>
      <c r="J11" s="322"/>
      <c r="K11" s="325"/>
      <c r="L11" s="322"/>
    </row>
    <row r="12" spans="1:18" ht="5.25" customHeight="1" x14ac:dyDescent="0.5">
      <c r="A12" s="323"/>
      <c r="K12" s="329"/>
    </row>
    <row r="13" spans="1:18" ht="18" customHeight="1" x14ac:dyDescent="0.5">
      <c r="A13" s="323"/>
      <c r="K13" s="329"/>
      <c r="R13" s="241" t="s">
        <v>333</v>
      </c>
    </row>
    <row r="14" spans="1:18" ht="18" customHeight="1" x14ac:dyDescent="0.5">
      <c r="A14" s="323" t="s">
        <v>334</v>
      </c>
      <c r="K14" s="329"/>
    </row>
    <row r="15" spans="1:18" ht="28.5" customHeight="1" x14ac:dyDescent="0.5">
      <c r="A15" s="243"/>
      <c r="K15" s="329"/>
    </row>
    <row r="16" spans="1:18" ht="64.5" customHeight="1" x14ac:dyDescent="0.5">
      <c r="A16" s="455" t="str">
        <f>"प्रमाणित करण्यात येते की,"  &amp;'Input Data'!F3&amp;'Input Data'!F4&amp;"यांचे कडून शासकीय येणे बाकी नाही. "</f>
        <v xml:space="preserve">प्रमाणित करण्यात येते की,श्री. प्रमोद महादेव पुरी, वरिष्ठ लिपीक,  यांचे कडून शासकीय येणे बाकी नाही. </v>
      </c>
      <c r="B16" s="458"/>
      <c r="C16" s="458"/>
      <c r="D16" s="458"/>
      <c r="E16" s="458"/>
      <c r="F16" s="458"/>
      <c r="G16" s="458"/>
      <c r="H16" s="458"/>
      <c r="I16" s="458"/>
      <c r="J16" s="458"/>
      <c r="K16" s="457"/>
      <c r="M16" s="239"/>
    </row>
    <row r="17" spans="1:13" ht="18" customHeight="1" x14ac:dyDescent="0.5">
      <c r="A17" s="323"/>
      <c r="F17" s="239"/>
      <c r="K17" s="329"/>
    </row>
    <row r="18" spans="1:13" ht="18" customHeight="1" x14ac:dyDescent="0.5">
      <c r="A18" s="323"/>
      <c r="K18" s="329"/>
    </row>
    <row r="19" spans="1:13" ht="18" customHeight="1" x14ac:dyDescent="0.5">
      <c r="A19" s="323"/>
      <c r="K19" s="329"/>
    </row>
    <row r="20" spans="1:13" ht="43.5" customHeight="1" x14ac:dyDescent="0.5">
      <c r="A20" s="323"/>
      <c r="K20" s="329"/>
    </row>
    <row r="21" spans="1:13" ht="24" customHeight="1" x14ac:dyDescent="0.5">
      <c r="A21" s="323"/>
      <c r="G21" s="242"/>
      <c r="I21" s="244" t="s">
        <v>331</v>
      </c>
      <c r="K21" s="329"/>
    </row>
    <row r="22" spans="1:13" ht="18" customHeight="1" x14ac:dyDescent="0.5">
      <c r="A22" s="323"/>
      <c r="G22" s="330"/>
      <c r="I22" s="328" t="s">
        <v>332</v>
      </c>
      <c r="K22" s="329"/>
    </row>
    <row r="23" spans="1:13" ht="18" customHeight="1" x14ac:dyDescent="0.5">
      <c r="A23" s="323"/>
      <c r="K23" s="329"/>
    </row>
    <row r="24" spans="1:13" ht="18" customHeight="1" x14ac:dyDescent="0.5">
      <c r="A24" s="323"/>
      <c r="K24" s="329"/>
    </row>
    <row r="25" spans="1:13" ht="18" customHeight="1" x14ac:dyDescent="0.5">
      <c r="A25" s="323" t="s">
        <v>334</v>
      </c>
      <c r="K25" s="329"/>
    </row>
    <row r="26" spans="1:13" ht="25.5" customHeight="1" x14ac:dyDescent="0.5">
      <c r="A26" s="243"/>
      <c r="K26" s="329"/>
    </row>
    <row r="27" spans="1:13" ht="47.25" customHeight="1" x14ac:dyDescent="0.5">
      <c r="A27" s="455" t="str">
        <f>"प्रमाणित करण्यात येते की,"  &amp;'Input Data'!F3&amp;'Input Data'!F4&amp;"यांचे विरुद्ध अशी कुठलिही घटना घडलेली नाही कि ज्यामुळे त्यांच्या निवृत्तीवेतनावर परिणाम होईल."</f>
        <v>प्रमाणित करण्यात येते की,श्री. प्रमोद महादेव पुरी, वरिष्ठ लिपीक,  यांचे विरुद्ध अशी कुठलिही घटना घडलेली नाही कि ज्यामुळे त्यांच्या निवृत्तीवेतनावर परिणाम होईल.</v>
      </c>
      <c r="B27" s="456"/>
      <c r="C27" s="456"/>
      <c r="D27" s="456"/>
      <c r="E27" s="456"/>
      <c r="F27" s="456"/>
      <c r="G27" s="456"/>
      <c r="H27" s="456"/>
      <c r="I27" s="456"/>
      <c r="J27" s="456"/>
      <c r="K27" s="457"/>
      <c r="M27" s="238"/>
    </row>
    <row r="28" spans="1:13" ht="18" customHeight="1" x14ac:dyDescent="0.5">
      <c r="A28" s="323"/>
      <c r="F28" s="238"/>
      <c r="K28" s="329"/>
      <c r="M28" s="238"/>
    </row>
    <row r="29" spans="1:13" ht="18" customHeight="1" x14ac:dyDescent="0.5">
      <c r="A29" s="323"/>
      <c r="K29" s="329"/>
    </row>
    <row r="30" spans="1:13" ht="18" customHeight="1" x14ac:dyDescent="0.5">
      <c r="A30" s="323"/>
      <c r="K30" s="329"/>
    </row>
    <row r="31" spans="1:13" ht="20.25" customHeight="1" x14ac:dyDescent="0.5">
      <c r="A31" s="323"/>
      <c r="K31" s="329"/>
    </row>
    <row r="32" spans="1:13" ht="18" customHeight="1" x14ac:dyDescent="0.5">
      <c r="A32" s="323"/>
      <c r="K32" s="329"/>
    </row>
    <row r="33" spans="1:11" ht="27.75" customHeight="1" x14ac:dyDescent="0.5">
      <c r="A33" s="323"/>
      <c r="G33" s="242"/>
      <c r="I33" s="244" t="s">
        <v>331</v>
      </c>
      <c r="K33" s="329"/>
    </row>
    <row r="34" spans="1:11" ht="18" customHeight="1" x14ac:dyDescent="0.5">
      <c r="A34" s="331"/>
      <c r="B34" s="332"/>
      <c r="C34" s="332"/>
      <c r="D34" s="332"/>
      <c r="E34" s="332"/>
      <c r="F34" s="332"/>
      <c r="G34" s="333"/>
      <c r="I34" s="328" t="s">
        <v>332</v>
      </c>
      <c r="K34" s="334"/>
    </row>
    <row r="35" spans="1:11" ht="18" customHeight="1" x14ac:dyDescent="0.5">
      <c r="G35" s="330"/>
      <c r="H35" s="335"/>
      <c r="I35" s="335"/>
      <c r="J35" s="335"/>
      <c r="K35" s="336" t="s">
        <v>335</v>
      </c>
    </row>
    <row r="36" spans="1:11" s="239" customFormat="1" ht="18" customHeight="1" x14ac:dyDescent="0.4"/>
    <row r="37" spans="1:11" s="239" customFormat="1" ht="18" customHeight="1" x14ac:dyDescent="0.4"/>
    <row r="38" spans="1:11" s="239" customFormat="1" ht="18" customHeight="1" x14ac:dyDescent="0.4"/>
    <row r="39" spans="1:11" s="239" customFormat="1" ht="18" customHeight="1" x14ac:dyDescent="0.4"/>
  </sheetData>
  <mergeCells count="4">
    <mergeCell ref="A1:K1"/>
    <mergeCell ref="A5:K5"/>
    <mergeCell ref="A16:K16"/>
    <mergeCell ref="A27:K27"/>
  </mergeCells>
  <pageMargins left="1" right="0.5" top="0.35" bottom="0.43" header="0.3" footer="0.3"/>
  <pageSetup paperSize="9"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9939287-E239-4C66-8A4C-3B7576B121C6}">
  <dimension ref="A1:M12"/>
  <sheetViews>
    <sheetView view="pageBreakPreview" topLeftCell="A7" zoomScale="160" zoomScaleNormal="100" zoomScaleSheetLayoutView="160" workbookViewId="0">
      <selection activeCell="A11" sqref="A11:F11"/>
    </sheetView>
  </sheetViews>
  <sheetFormatPr defaultRowHeight="18.75" x14ac:dyDescent="0.4"/>
  <cols>
    <col min="1" max="1" width="15" style="339" customWidth="1"/>
    <col min="2" max="2" width="16.5703125" style="339" customWidth="1"/>
    <col min="3" max="4" width="9.140625" style="339"/>
    <col min="5" max="5" width="32.140625" style="339" customWidth="1"/>
    <col min="6" max="6" width="14.140625" style="339" customWidth="1"/>
    <col min="7" max="16384" width="9.140625" style="339"/>
  </cols>
  <sheetData>
    <row r="1" spans="1:13" x14ac:dyDescent="0.4">
      <c r="A1" s="461" t="s">
        <v>123</v>
      </c>
      <c r="B1" s="461"/>
      <c r="C1" s="461"/>
      <c r="D1" s="461"/>
      <c r="E1" s="461"/>
      <c r="F1" s="461"/>
    </row>
    <row r="2" spans="1:13" x14ac:dyDescent="0.4">
      <c r="A2" s="462">
        <f ca="1">TODAY()</f>
        <v>45644</v>
      </c>
      <c r="B2" s="459"/>
      <c r="C2" s="459"/>
      <c r="D2" s="459"/>
      <c r="E2" s="459"/>
      <c r="F2" s="459"/>
    </row>
    <row r="3" spans="1:13" x14ac:dyDescent="0.4">
      <c r="A3" s="459" t="s">
        <v>126</v>
      </c>
      <c r="B3" s="459"/>
      <c r="C3" s="459"/>
      <c r="D3" s="459"/>
      <c r="E3" s="459"/>
      <c r="F3" s="459"/>
    </row>
    <row r="4" spans="1:13" ht="21" customHeight="1" x14ac:dyDescent="0.4">
      <c r="A4" s="460" t="str">
        <f>+"संदर्भ :-  "&amp;'Input Data'!F3&amp;'Input Data'!F4&amp;"यांचा अर्ज दिनांक "&amp;'Input Data'!F5</f>
        <v>संदर्भ :-  श्री. प्रमोद महादेव पुरी, वरिष्ठ लिपीक,  यांचा अर्ज दिनांक  19-09-2024</v>
      </c>
      <c r="B4" s="460"/>
      <c r="C4" s="460"/>
      <c r="D4" s="460"/>
      <c r="E4" s="460"/>
      <c r="F4" s="460"/>
      <c r="H4" s="459"/>
      <c r="I4" s="459"/>
      <c r="J4" s="459"/>
      <c r="K4" s="459"/>
      <c r="L4" s="459"/>
      <c r="M4" s="459"/>
    </row>
    <row r="5" spans="1:13" ht="30.75" customHeight="1" x14ac:dyDescent="0.4">
      <c r="A5" s="82" t="s">
        <v>124</v>
      </c>
      <c r="B5" s="82"/>
      <c r="C5" s="82"/>
      <c r="D5" s="82"/>
      <c r="E5" s="82"/>
      <c r="F5" s="82"/>
    </row>
    <row r="6" spans="1:13" ht="42.75" customHeight="1" x14ac:dyDescent="0.4">
      <c r="A6" s="463" t="str">
        <f>"           "&amp;'Input Data'!F3&amp;'Input Data'!F4&amp;"हे न‍ियत वयोमानानुसार दिनांक "&amp;'Input Data'!J7&amp;" (म.नं)  शासकीय सेवेतून सेवानिवृत्त होत  आहेत."</f>
        <v xml:space="preserve">           श्री. प्रमोद महादेव पुरी, वरिष्ठ लिपीक,  हे न‍ियत वयोमानानुसार दिनांक 31-01-2029 (म.नं)  शासकीय सेवेतून सेवानिवृत्त होत  आहेत.</v>
      </c>
      <c r="B6" s="464"/>
      <c r="C6" s="464"/>
      <c r="D6" s="464"/>
      <c r="E6" s="464"/>
      <c r="F6" s="464"/>
      <c r="H6" s="340"/>
    </row>
    <row r="7" spans="1:13" ht="46.5" customHeight="1" x14ac:dyDescent="0.4">
      <c r="A7" s="460" t="str">
        <f>"           "&amp;'Input Data'!F3&amp;'Input Data'!F4&amp;"यांचे भविष्य निर्वाह निधीतील अंतीम प्रदानाकरिता महालेखाकार-2, लेखा व अनुज्ञेयता, महाराष्ट्र राज्य, नागपूर यांचेकडे विहीत नमुन्यात व्दिप्रतीत अर्ज सादर करावयाचा आहे."</f>
        <v xml:space="preserve">           श्री. प्रमोद महादेव पुरी, वरिष्ठ लिपीक,  यांचे भविष्य निर्वाह निधीतील अंतीम प्रदानाकरिता महालेखाकार-2, लेखा व अनुज्ञेयता, महाराष्ट्र राज्य, नागपूर यांचेकडे विहीत नमुन्यात व्दिप्रतीत अर्ज सादर करावयाचा आहे.</v>
      </c>
      <c r="B7" s="460"/>
      <c r="C7" s="460"/>
      <c r="D7" s="460"/>
      <c r="E7" s="460"/>
      <c r="F7" s="460"/>
      <c r="H7" s="83"/>
      <c r="I7" s="83"/>
      <c r="J7" s="83"/>
      <c r="K7" s="83"/>
      <c r="L7" s="83"/>
      <c r="M7" s="83"/>
    </row>
    <row r="8" spans="1:13" ht="45.75" customHeight="1" x14ac:dyDescent="0.4">
      <c r="A8" s="460" t="str">
        <f>"           "&amp;'Input Data'!F3&amp;'Input Data'!F4&amp;"यांचा भविष्य निर्वाह निधी खाते क्रमांक "&amp;'Input Data'!F7&amp;"आहे. सदरील खात्याचा लेखा महालेखाकार -2, (लेखा व अनुज्ञेयता) महाराष्ट्र राज्य, नागपूर, यांचेकडे ठेवण्यात येतो."</f>
        <v xml:space="preserve">           श्री. प्रमोद महादेव पुरी, वरिष्ठ लिपीक,  यांचा भविष्य निर्वाह निधी खाते क्रमांक BR/BN-46715आहे. सदरील खात्याचा लेखा महालेखाकार -2, (लेखा व अनुज्ञेयता) महाराष्ट्र राज्य, नागपूर, यांचेकडे ठेवण्यात येतो.</v>
      </c>
      <c r="B8" s="460"/>
      <c r="C8" s="460"/>
      <c r="D8" s="460"/>
      <c r="E8" s="460"/>
      <c r="F8" s="460"/>
      <c r="H8" s="338"/>
      <c r="I8" s="84"/>
      <c r="J8" s="84"/>
      <c r="K8" s="84"/>
      <c r="L8" s="338"/>
      <c r="M8" s="84"/>
    </row>
    <row r="9" spans="1:13" ht="38.25" customHeight="1" x14ac:dyDescent="0.4">
      <c r="A9" s="460" t="s">
        <v>384</v>
      </c>
      <c r="B9" s="460"/>
      <c r="C9" s="460"/>
      <c r="D9" s="460"/>
      <c r="E9" s="460"/>
      <c r="F9" s="460"/>
      <c r="H9" s="83"/>
      <c r="I9" s="83"/>
      <c r="J9" s="83"/>
      <c r="K9" s="83"/>
      <c r="L9" s="83"/>
      <c r="M9" s="83"/>
    </row>
    <row r="10" spans="1:13" ht="60" customHeight="1" x14ac:dyDescent="0.4">
      <c r="A10" s="460" t="str">
        <f>+A6&amp;" त्यामुळे त्यांचे सेवानिवृत्तीपुर्वी 3 महीने आधी पासुन सेवार्थ प्रणालीमध्ये त्यांचे मासीक अभ‍िदान बंद झाले आहे."</f>
        <v xml:space="preserve">           श्री. प्रमोद महादेव पुरी, वरिष्ठ लिपीक,  हे न‍ियत वयोमानानुसार दिनांक 31-01-2029 (म.नं)  शासकीय सेवेतून सेवानिवृत्त होत  आहेत. त्यामुळे त्यांचे सेवानिवृत्तीपुर्वी 3 महीने आधी पासुन सेवार्थ प्रणालीमध्ये त्यांचे मासीक अभ‍िदान बंद झाले आहे.</v>
      </c>
      <c r="B10" s="460"/>
      <c r="C10" s="460"/>
      <c r="D10" s="460"/>
      <c r="E10" s="460"/>
      <c r="F10" s="460"/>
      <c r="H10" s="337"/>
      <c r="I10" s="337"/>
      <c r="J10" s="337"/>
      <c r="K10" s="337"/>
      <c r="L10" s="337"/>
      <c r="M10" s="337"/>
    </row>
    <row r="11" spans="1:13" ht="43.5" customHeight="1" x14ac:dyDescent="0.4">
      <c r="A11" s="460" t="str">
        <f>"           "&amp;"सबब, " &amp;'Input Data'!F3&amp;'Input Data'!F4&amp;" यांचा भविष्य निर्वाह निधीच्या अंतीम प्रदानाचा प्रस्ताव महालेखाकार-2 नागपूर यांचेकडे पाठविण्याबाबतचा प्रस्ताव स्वाक्षरीकरिता सादर. "</f>
        <v xml:space="preserve">           सबब, श्री. प्रमोद महादेव पुरी, वरिष्ठ लिपीक,   यांचा भविष्य निर्वाह निधीच्या अंतीम प्रदानाचा प्रस्ताव महालेखाकार-2 नागपूर यांचेकडे पाठविण्याबाबतचा प्रस्ताव स्वाक्षरीकरिता सादर. </v>
      </c>
      <c r="B11" s="460"/>
      <c r="C11" s="460"/>
      <c r="D11" s="460"/>
      <c r="E11" s="460"/>
      <c r="F11" s="460"/>
      <c r="H11" s="460"/>
      <c r="I11" s="460"/>
      <c r="J11" s="460"/>
      <c r="K11" s="460"/>
      <c r="L11" s="460"/>
      <c r="M11" s="460"/>
    </row>
    <row r="12" spans="1:13" ht="28.5" customHeight="1" x14ac:dyDescent="0.4">
      <c r="A12" s="460" t="s">
        <v>385</v>
      </c>
      <c r="B12" s="460"/>
      <c r="C12" s="460"/>
      <c r="D12" s="460"/>
      <c r="E12" s="460"/>
      <c r="F12" s="460"/>
      <c r="H12" s="460"/>
      <c r="I12" s="460"/>
      <c r="J12" s="460"/>
      <c r="K12" s="460"/>
      <c r="L12" s="460"/>
      <c r="M12" s="460"/>
    </row>
  </sheetData>
  <mergeCells count="14">
    <mergeCell ref="H12:M12"/>
    <mergeCell ref="A8:F8"/>
    <mergeCell ref="A9:F9"/>
    <mergeCell ref="A11:F11"/>
    <mergeCell ref="A12:F12"/>
    <mergeCell ref="H4:M4"/>
    <mergeCell ref="A10:F10"/>
    <mergeCell ref="H11:M11"/>
    <mergeCell ref="A1:F1"/>
    <mergeCell ref="A2:F2"/>
    <mergeCell ref="A3:F3"/>
    <mergeCell ref="A4:F4"/>
    <mergeCell ref="A6:F6"/>
    <mergeCell ref="A7:F7"/>
  </mergeCells>
  <pageMargins left="0.31496062992125984" right="0.11811023622047245" top="0.15748031496062992" bottom="0" header="0" footer="0"/>
  <pageSetup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39493F-F30A-44DC-AEA5-0272A87E3DFD}">
  <dimension ref="A1:S115"/>
  <sheetViews>
    <sheetView view="pageBreakPreview" topLeftCell="A110" zoomScale="145" zoomScaleNormal="100" zoomScaleSheetLayoutView="145" workbookViewId="0">
      <selection activeCell="J121" sqref="J121"/>
    </sheetView>
  </sheetViews>
  <sheetFormatPr defaultColWidth="9.140625" defaultRowHeight="15" x14ac:dyDescent="0.25"/>
  <cols>
    <col min="1" max="1" width="9.140625" style="53"/>
    <col min="2" max="2" width="18.5703125" style="53" customWidth="1"/>
    <col min="3" max="3" width="24" style="53" customWidth="1"/>
    <col min="4" max="4" width="22.7109375" style="53" customWidth="1"/>
    <col min="5" max="5" width="23.42578125" style="53" customWidth="1"/>
    <col min="6" max="6" width="2.5703125" style="53" customWidth="1"/>
    <col min="7" max="16384" width="9.140625" style="53"/>
  </cols>
  <sheetData>
    <row r="1" spans="1:13" ht="17.25" customHeight="1" x14ac:dyDescent="0.25">
      <c r="D1" s="479" t="s">
        <v>99</v>
      </c>
      <c r="E1" s="479"/>
    </row>
    <row r="2" spans="1:13" ht="19.5" customHeight="1" x14ac:dyDescent="0.25">
      <c r="A2" s="480" t="s">
        <v>55</v>
      </c>
      <c r="B2" s="480"/>
      <c r="C2" s="480"/>
      <c r="D2" s="480"/>
      <c r="E2" s="480"/>
    </row>
    <row r="3" spans="1:13" ht="54.75" customHeight="1" x14ac:dyDescent="0.25">
      <c r="A3" s="478" t="s">
        <v>98</v>
      </c>
      <c r="B3" s="478"/>
      <c r="C3" s="478"/>
      <c r="D3" s="478"/>
      <c r="E3" s="478"/>
    </row>
    <row r="4" spans="1:13" ht="16.5" customHeight="1" x14ac:dyDescent="0.25">
      <c r="A4" s="49"/>
      <c r="B4" s="49"/>
      <c r="C4" s="49"/>
      <c r="D4" s="49"/>
      <c r="E4" s="49"/>
    </row>
    <row r="5" spans="1:13" ht="25.5" customHeight="1" x14ac:dyDescent="0.25">
      <c r="B5" s="56" t="s">
        <v>56</v>
      </c>
    </row>
    <row r="6" spans="1:13" ht="21" customHeight="1" x14ac:dyDescent="0.25">
      <c r="B6" s="50" t="s">
        <v>57</v>
      </c>
    </row>
    <row r="7" spans="1:13" ht="21" customHeight="1" x14ac:dyDescent="0.25">
      <c r="B7" s="50" t="s">
        <v>58</v>
      </c>
    </row>
    <row r="8" spans="1:13" ht="21" customHeight="1" x14ac:dyDescent="0.25">
      <c r="B8" s="50" t="s">
        <v>59</v>
      </c>
    </row>
    <row r="9" spans="1:13" ht="21" customHeight="1" x14ac:dyDescent="0.25">
      <c r="B9" s="50" t="s">
        <v>60</v>
      </c>
    </row>
    <row r="10" spans="1:13" ht="29.25" customHeight="1" x14ac:dyDescent="0.25">
      <c r="A10" s="46" t="s">
        <v>124</v>
      </c>
      <c r="B10" s="76"/>
    </row>
    <row r="11" spans="1:13" ht="38.25" customHeight="1" x14ac:dyDescent="0.25">
      <c r="A11" s="460" t="str">
        <f>"           "&amp;"1. मी खालील सही करणार, "&amp;'Input Data'!F3&amp;'Input Data'!F4&amp;"असा अर्ज करतो मी दिनांक "&amp;'Input Data'!J7&amp;" रोजी नियत वयोमानामुळे सेवानिवृत्त होत आहे."</f>
        <v xml:space="preserve">           1. मी खालील सही करणार, श्री. प्रमोद महादेव पुरी, वरिष्ठ लिपीक,  असा अर्ज करतो मी दिनांक 31-01-2029 रोजी नियत वयोमानामुळे सेवानिवृत्त होत आहे.</v>
      </c>
      <c r="B11" s="460"/>
      <c r="C11" s="460"/>
      <c r="D11" s="460"/>
      <c r="E11" s="460"/>
      <c r="I11" s="83"/>
      <c r="J11" s="83"/>
      <c r="K11" s="83"/>
      <c r="L11" s="83"/>
      <c r="M11" s="83"/>
    </row>
    <row r="12" spans="1:13" ht="25.5" customHeight="1" x14ac:dyDescent="0.25">
      <c r="A12" s="460" t="str">
        <f>"           "&amp;"2. माझा सर्वसाधारण भविष्य निर्वाह निधी लेखा क्रमांक "&amp;'Input Data'!F7&amp;" हा आहे. "</f>
        <v xml:space="preserve">           2. माझा सर्वसाधारण भविष्य निर्वाह निधी लेखा क्रमांक BR/BN-46715 हा आहे. </v>
      </c>
      <c r="B12" s="460"/>
      <c r="C12" s="460"/>
      <c r="D12" s="460"/>
      <c r="E12" s="460"/>
      <c r="I12" s="84"/>
      <c r="J12" s="84"/>
      <c r="K12" s="84"/>
      <c r="L12" s="84"/>
      <c r="M12" s="84"/>
    </row>
    <row r="13" spans="1:13" ht="71.25" customHeight="1" x14ac:dyDescent="0.25">
      <c r="A13" s="460" t="s">
        <v>386</v>
      </c>
      <c r="B13" s="460"/>
      <c r="C13" s="460"/>
      <c r="D13" s="460"/>
      <c r="E13" s="460"/>
    </row>
    <row r="14" spans="1:13" ht="18.75" customHeight="1" x14ac:dyDescent="0.25">
      <c r="A14" s="466" t="s">
        <v>61</v>
      </c>
      <c r="B14" s="466"/>
      <c r="C14" s="466"/>
      <c r="D14" s="466"/>
      <c r="E14" s="466"/>
    </row>
    <row r="15" spans="1:13" ht="19.5" customHeight="1" x14ac:dyDescent="0.25">
      <c r="A15" s="466" t="s">
        <v>62</v>
      </c>
      <c r="B15" s="466"/>
      <c r="C15" s="466"/>
      <c r="D15" s="466"/>
      <c r="E15" s="466"/>
    </row>
    <row r="16" spans="1:13" ht="78.75" customHeight="1" x14ac:dyDescent="0.25">
      <c r="A16" s="460" t="s">
        <v>387</v>
      </c>
      <c r="B16" s="460"/>
      <c r="C16" s="460"/>
      <c r="D16" s="460"/>
      <c r="E16" s="460"/>
    </row>
    <row r="17" spans="1:5" ht="37.5" customHeight="1" x14ac:dyDescent="0.25">
      <c r="A17" s="460" t="s">
        <v>388</v>
      </c>
      <c r="B17" s="460"/>
      <c r="C17" s="460"/>
      <c r="D17" s="460"/>
      <c r="E17" s="460"/>
    </row>
    <row r="18" spans="1:5" ht="25.5" customHeight="1" x14ac:dyDescent="0.25">
      <c r="B18" s="61" t="s">
        <v>63</v>
      </c>
      <c r="C18" s="62" t="s">
        <v>64</v>
      </c>
      <c r="D18" s="63" t="s">
        <v>65</v>
      </c>
    </row>
    <row r="19" spans="1:5" ht="25.5" customHeight="1" x14ac:dyDescent="0.25">
      <c r="B19" s="64" t="s">
        <v>66</v>
      </c>
      <c r="C19" s="65" t="s">
        <v>68</v>
      </c>
      <c r="D19" s="66"/>
    </row>
    <row r="20" spans="1:5" ht="25.5" customHeight="1" x14ac:dyDescent="0.25">
      <c r="B20" s="64" t="s">
        <v>67</v>
      </c>
      <c r="C20" s="67" t="s">
        <v>69</v>
      </c>
      <c r="D20" s="66"/>
    </row>
    <row r="21" spans="1:5" ht="39.75" customHeight="1" x14ac:dyDescent="0.25">
      <c r="A21" s="460" t="s">
        <v>389</v>
      </c>
      <c r="B21" s="460"/>
      <c r="C21" s="460"/>
      <c r="D21" s="460"/>
      <c r="E21" s="460"/>
    </row>
    <row r="22" spans="1:5" ht="62.25" customHeight="1" x14ac:dyDescent="0.25">
      <c r="D22" s="60" t="s">
        <v>100</v>
      </c>
    </row>
    <row r="23" spans="1:5" ht="36.75" customHeight="1" x14ac:dyDescent="0.4">
      <c r="A23" s="86" t="s">
        <v>133</v>
      </c>
      <c r="C23" s="50"/>
      <c r="D23" s="85" t="str">
        <f>+'Input Data'!F3&amp;'Input Data'!F4</f>
        <v xml:space="preserve">श्री. प्रमोद महादेव पुरी, वरिष्ठ लिपीक,  </v>
      </c>
    </row>
    <row r="24" spans="1:5" ht="25.5" customHeight="1" x14ac:dyDescent="0.25">
      <c r="A24" s="50" t="s">
        <v>134</v>
      </c>
      <c r="B24" s="87" t="str">
        <f>+'Input Data'!F5</f>
        <v xml:space="preserve"> 19-09-2024</v>
      </c>
      <c r="C24" s="50"/>
      <c r="D24" s="77" t="s">
        <v>101</v>
      </c>
    </row>
    <row r="25" spans="1:5" ht="19.5" customHeight="1" x14ac:dyDescent="0.25">
      <c r="A25" s="466">
        <v>2</v>
      </c>
      <c r="B25" s="466"/>
      <c r="C25" s="466"/>
      <c r="D25" s="466"/>
      <c r="E25" s="466"/>
    </row>
    <row r="26" spans="1:5" ht="19.5" customHeight="1" x14ac:dyDescent="0.25">
      <c r="A26" s="466" t="s">
        <v>70</v>
      </c>
      <c r="B26" s="466"/>
      <c r="C26" s="466"/>
      <c r="D26" s="466"/>
      <c r="E26" s="466"/>
    </row>
    <row r="27" spans="1:5" ht="35.25" customHeight="1" x14ac:dyDescent="0.25">
      <c r="A27" s="68"/>
      <c r="B27" s="68"/>
      <c r="C27" s="68"/>
      <c r="D27" s="68"/>
      <c r="E27" s="68"/>
    </row>
    <row r="28" spans="1:5" ht="18" customHeight="1" x14ac:dyDescent="0.25">
      <c r="A28" s="468" t="s">
        <v>71</v>
      </c>
      <c r="B28" s="468"/>
      <c r="C28" s="468"/>
      <c r="D28" s="468"/>
      <c r="E28" s="468"/>
    </row>
    <row r="29" spans="1:5" ht="18" customHeight="1" x14ac:dyDescent="0.25">
      <c r="A29" s="468" t="s">
        <v>102</v>
      </c>
      <c r="B29" s="468"/>
      <c r="C29" s="468"/>
      <c r="D29" s="468"/>
      <c r="E29" s="468"/>
    </row>
    <row r="30" spans="1:5" ht="18" customHeight="1" x14ac:dyDescent="0.25">
      <c r="A30" s="468" t="s">
        <v>103</v>
      </c>
      <c r="B30" s="468"/>
      <c r="C30" s="468"/>
      <c r="D30" s="468"/>
      <c r="E30" s="468"/>
    </row>
    <row r="31" spans="1:5" ht="18" customHeight="1" x14ac:dyDescent="0.25">
      <c r="A31" s="468" t="s">
        <v>105</v>
      </c>
      <c r="B31" s="468"/>
      <c r="C31" s="468"/>
      <c r="D31" s="468"/>
      <c r="E31" s="468"/>
    </row>
    <row r="32" spans="1:5" ht="22.5" customHeight="1" x14ac:dyDescent="0.25">
      <c r="A32" s="469" t="s">
        <v>106</v>
      </c>
      <c r="B32" s="469"/>
      <c r="C32" s="469"/>
      <c r="D32" s="469"/>
      <c r="E32" s="469"/>
    </row>
    <row r="33" spans="1:12" ht="12.75" customHeight="1" x14ac:dyDescent="0.25">
      <c r="A33" s="469" t="s">
        <v>104</v>
      </c>
      <c r="B33" s="469"/>
      <c r="C33" s="469"/>
      <c r="D33" s="469"/>
      <c r="E33" s="469"/>
    </row>
    <row r="34" spans="1:12" ht="12.75" customHeight="1" x14ac:dyDescent="0.25">
      <c r="A34" s="69"/>
      <c r="B34" s="69"/>
      <c r="C34" s="69"/>
      <c r="D34" s="69"/>
      <c r="E34" s="69"/>
    </row>
    <row r="35" spans="1:12" ht="21.75" customHeight="1" x14ac:dyDescent="0.25">
      <c r="A35" s="50" t="s">
        <v>135</v>
      </c>
    </row>
    <row r="36" spans="1:12" ht="21.75" customHeight="1" x14ac:dyDescent="0.25">
      <c r="A36" s="75" t="s">
        <v>136</v>
      </c>
    </row>
    <row r="37" spans="1:12" ht="21.75" customHeight="1" x14ac:dyDescent="0.25">
      <c r="A37" s="75" t="s">
        <v>116</v>
      </c>
    </row>
    <row r="38" spans="1:12" ht="27" customHeight="1" x14ac:dyDescent="0.4">
      <c r="A38" s="86" t="s">
        <v>72</v>
      </c>
    </row>
    <row r="39" spans="1:12" ht="46.5" customHeight="1" x14ac:dyDescent="0.25">
      <c r="A39" s="460" t="str">
        <f>"           "&amp;'Input Data'!F3&amp;'Input Data'!F4&amp;"(त्यांना दरवर्षी देण्यात आलेल्या विरणपत्रांच्या पडताळणीनुसार) यांचा भविष्य निर्वाह निधी लेखा क्रमांक " &amp;'Input Data'!F7&amp;"हा आहे."</f>
        <v xml:space="preserve">           श्री. प्रमोद महादेव पुरी, वरिष्ठ लिपीक,  (त्यांना दरवर्षी देण्यात आलेल्या विरणपत्रांच्या पडताळणीनुसार) यांचा भविष्य निर्वाह निधी लेखा क्रमांक BR/BN-46715हा आहे.</v>
      </c>
      <c r="B39" s="460"/>
      <c r="C39" s="460"/>
      <c r="D39" s="460"/>
      <c r="E39" s="460"/>
      <c r="H39" s="83"/>
      <c r="I39" s="83"/>
      <c r="J39" s="83"/>
      <c r="K39" s="83"/>
      <c r="L39" s="83"/>
    </row>
    <row r="40" spans="1:12" ht="40.5" customHeight="1" x14ac:dyDescent="0.25">
      <c r="A40" s="460" t="str">
        <f>+'Office N.GPF'!A6</f>
        <v xml:space="preserve">           श्री. प्रमोद महादेव पुरी, वरिष्ठ लिपीक,  हे न‍ियत वयोमानानुसार दिनांक 31-01-2029 (म.नं)  शासकीय सेवेतून सेवानिवृत्त होत  आहेत.</v>
      </c>
      <c r="B40" s="460"/>
      <c r="C40" s="460"/>
      <c r="D40" s="460"/>
      <c r="E40" s="460"/>
      <c r="H40" s="83"/>
    </row>
    <row r="41" spans="1:12" ht="58.5" customHeight="1" x14ac:dyDescent="0.25">
      <c r="A41" s="460" t="str">
        <f>"           "&amp;"प्रमाणित करण्यात येते की, " &amp;'Input Data'!F3&amp;'Input Data'!F4&amp;"यांनी घेतलेल्या निरंक परतावा अग्रीम रक्कम खाली नमुद केली आहे. या रक्कमेपैकी रुपये निरंक  चे  निरंक  हप्ते अद्याप वसुल व्हावयाचे आहेत. व ती रक्कम भविष्यनिर्वाह निधी लेख्यात जमा व्हावयाची आहे."</f>
        <v xml:space="preserve">           प्रमाणित करण्यात येते की, श्री. प्रमोद महादेव पुरी, वरिष्ठ लिपीक,  यांनी घेतलेल्या निरंक परतावा अग्रीम रक्कम खाली नमुद केली आहे. या रक्कमेपैकी रुपये निरंक  चे  निरंक  हप्ते अद्याप वसुल व्हावयाचे आहेत. व ती रक्कम भविष्यनिर्वाह निधी लेख्यात जमा व्हावयाची आहे.</v>
      </c>
      <c r="B41" s="460"/>
      <c r="C41" s="460"/>
      <c r="D41" s="460"/>
      <c r="E41" s="460"/>
      <c r="H41" s="83"/>
      <c r="I41" s="83"/>
      <c r="J41" s="83"/>
      <c r="K41" s="83"/>
      <c r="L41" s="83"/>
    </row>
    <row r="42" spans="1:12" ht="40.5" customHeight="1" thickBot="1" x14ac:dyDescent="0.3">
      <c r="A42" s="460" t="s">
        <v>390</v>
      </c>
      <c r="B42" s="460"/>
      <c r="C42" s="460"/>
      <c r="D42" s="460"/>
      <c r="E42" s="460"/>
    </row>
    <row r="43" spans="1:12" ht="17.25" customHeight="1" thickBot="1" x14ac:dyDescent="0.3">
      <c r="B43" s="471" t="s">
        <v>73</v>
      </c>
      <c r="C43" s="472"/>
      <c r="D43" s="473" t="s">
        <v>74</v>
      </c>
      <c r="E43" s="474"/>
      <c r="H43" s="83"/>
    </row>
    <row r="44" spans="1:12" ht="35.25" customHeight="1" thickBot="1" x14ac:dyDescent="0.3">
      <c r="B44" s="54" t="s">
        <v>107</v>
      </c>
      <c r="C44" s="58" t="s">
        <v>75</v>
      </c>
      <c r="D44" s="55" t="s">
        <v>76</v>
      </c>
      <c r="E44" s="55" t="s">
        <v>77</v>
      </c>
    </row>
    <row r="45" spans="1:12" ht="35.25" customHeight="1" thickBot="1" x14ac:dyDescent="0.3">
      <c r="B45" s="475" t="s">
        <v>78</v>
      </c>
      <c r="C45" s="476"/>
      <c r="D45" s="476"/>
      <c r="E45" s="477"/>
    </row>
    <row r="46" spans="1:12" ht="93.75" customHeight="1" x14ac:dyDescent="0.25">
      <c r="B46" s="50"/>
    </row>
    <row r="47" spans="1:12" ht="35.25" customHeight="1" x14ac:dyDescent="0.25">
      <c r="D47" s="59" t="s">
        <v>86</v>
      </c>
    </row>
    <row r="48" spans="1:12" ht="19.5" customHeight="1" x14ac:dyDescent="0.25">
      <c r="B48" s="50" t="s">
        <v>56</v>
      </c>
    </row>
    <row r="49" spans="1:12" ht="60" customHeight="1" x14ac:dyDescent="0.25">
      <c r="B49" s="459" t="str">
        <f>+'Input Data'!F3&amp;'Input Data'!F4&amp;'Input Data'!C14&amp;'Input Data'!F14&amp;'Input Data'!C15&amp;'Input Data'!F15&amp;'Input Data'!C16&amp;'Input Data'!F16&amp;" यांना माहितीसाठी अग्रेषित."</f>
        <v>श्री. प्रमोद महादेव पुरी, वरिष्ठ लिपीक,  जयश्री अपार्टमेन्ट, सौरभ कॉलनी, वि.म.वि.रोड, अमरावती. महाराष्ट्र 444604 यांना माहितीसाठी अग्रेषित.</v>
      </c>
      <c r="C49" s="459"/>
      <c r="D49" s="459"/>
      <c r="E49" s="459"/>
      <c r="H49" s="75"/>
    </row>
    <row r="50" spans="1:12" ht="18.75" customHeight="1" x14ac:dyDescent="0.25">
      <c r="A50" s="466">
        <v>3</v>
      </c>
      <c r="B50" s="466"/>
      <c r="C50" s="466"/>
      <c r="D50" s="466"/>
      <c r="E50" s="466"/>
    </row>
    <row r="51" spans="1:12" ht="21" customHeight="1" x14ac:dyDescent="0.25">
      <c r="A51" s="461" t="s">
        <v>80</v>
      </c>
      <c r="B51" s="461"/>
      <c r="C51" s="461"/>
      <c r="D51" s="461"/>
      <c r="E51" s="461"/>
    </row>
    <row r="52" spans="1:12" ht="57.75" customHeight="1" x14ac:dyDescent="0.25">
      <c r="A52" s="478" t="s">
        <v>108</v>
      </c>
      <c r="B52" s="478"/>
      <c r="C52" s="478"/>
      <c r="D52" s="478"/>
      <c r="E52" s="478"/>
    </row>
    <row r="53" spans="1:12" ht="64.5" customHeight="1" x14ac:dyDescent="0.25">
      <c r="A53" s="460" t="str">
        <f>"           मी, भविष्य निर्वाह निधीमधील शिल्लक रकमेच्या अंतिम प्रदानासाठी दिनांक"&amp;'Input Data'!F5&amp;" रोजी केलेल्या अर्जाच्या अनुषंगाने अशी विनंती करतो की, माझ्या लेख्यात शिल्लक असलेली संपुर्ण रक्कम व नियमानुसार तिच्यावर देय असलेल्या व्याज व बोनससह मला देण्यात यावी."</f>
        <v xml:space="preserve">           मी, भविष्य निर्वाह निधीमधील शिल्लक रकमेच्या अंतिम प्रदानासाठी दिनांक 19-09-2024 रोजी केलेल्या अर्जाच्या अनुषंगाने अशी विनंती करतो की, माझ्या लेख्यात शिल्लक असलेली संपुर्ण रक्कम व नियमानुसार तिच्यावर देय असलेल्या व्याज व बोनससह मला देण्यात यावी.</v>
      </c>
      <c r="B53" s="460"/>
      <c r="C53" s="460"/>
      <c r="D53" s="460"/>
      <c r="E53" s="460"/>
      <c r="H53" s="83"/>
      <c r="I53" s="83"/>
      <c r="K53" s="83"/>
    </row>
    <row r="54" spans="1:12" ht="18.75" customHeight="1" x14ac:dyDescent="0.25">
      <c r="A54" s="466" t="s">
        <v>81</v>
      </c>
      <c r="B54" s="466"/>
      <c r="C54" s="466"/>
      <c r="D54" s="466"/>
      <c r="E54" s="466"/>
    </row>
    <row r="55" spans="1:12" ht="46.5" customHeight="1" x14ac:dyDescent="0.25">
      <c r="A55" s="460" t="s">
        <v>109</v>
      </c>
      <c r="B55" s="460"/>
      <c r="C55" s="460"/>
      <c r="D55" s="460"/>
      <c r="E55" s="460"/>
      <c r="H55" s="83"/>
      <c r="J55" s="83"/>
      <c r="K55" s="83"/>
      <c r="L55" s="83"/>
    </row>
    <row r="56" spans="1:12" ht="38.25" customHeight="1" x14ac:dyDescent="0.25">
      <c r="B56" s="57"/>
    </row>
    <row r="57" spans="1:12" ht="21" customHeight="1" x14ac:dyDescent="0.4">
      <c r="A57" s="86" t="s">
        <v>133</v>
      </c>
      <c r="D57" s="60" t="s">
        <v>100</v>
      </c>
    </row>
    <row r="58" spans="1:12" ht="19.5" customHeight="1" x14ac:dyDescent="0.25">
      <c r="A58" s="76" t="s">
        <v>134</v>
      </c>
      <c r="B58" s="87" t="str">
        <f>+B24</f>
        <v xml:space="preserve"> 19-09-2024</v>
      </c>
      <c r="C58" s="50"/>
    </row>
    <row r="59" spans="1:12" ht="44.25" customHeight="1" x14ac:dyDescent="0.25">
      <c r="B59" s="50"/>
      <c r="C59" s="50"/>
      <c r="D59" s="85" t="str">
        <f>+'Input Data'!F3&amp;'Input Data'!F4</f>
        <v xml:space="preserve">श्री. प्रमोद महादेव पुरी, वरिष्ठ लिपीक,  </v>
      </c>
    </row>
    <row r="60" spans="1:12" ht="35.25" customHeight="1" x14ac:dyDescent="0.25">
      <c r="B60" s="50"/>
      <c r="C60" s="50"/>
      <c r="D60" s="77" t="s">
        <v>110</v>
      </c>
    </row>
    <row r="61" spans="1:12" ht="19.5" customHeight="1" x14ac:dyDescent="0.25">
      <c r="A61" s="466" t="s">
        <v>70</v>
      </c>
      <c r="B61" s="466"/>
      <c r="C61" s="466"/>
      <c r="D61" s="466"/>
      <c r="E61" s="466"/>
    </row>
    <row r="62" spans="1:12" ht="35.25" customHeight="1" x14ac:dyDescent="0.25">
      <c r="A62" s="466"/>
      <c r="B62" s="466"/>
      <c r="C62" s="466"/>
      <c r="D62" s="466"/>
      <c r="E62" s="466"/>
    </row>
    <row r="63" spans="1:12" ht="17.25" customHeight="1" x14ac:dyDescent="0.25">
      <c r="A63" s="468" t="s">
        <v>71</v>
      </c>
      <c r="B63" s="468"/>
      <c r="C63" s="468"/>
      <c r="D63" s="468"/>
      <c r="E63" s="468"/>
    </row>
    <row r="64" spans="1:12" ht="17.25" customHeight="1" x14ac:dyDescent="0.25">
      <c r="A64" s="468" t="s">
        <v>102</v>
      </c>
      <c r="B64" s="468"/>
      <c r="C64" s="468"/>
      <c r="D64" s="468"/>
      <c r="E64" s="468"/>
    </row>
    <row r="65" spans="1:19" ht="17.25" customHeight="1" x14ac:dyDescent="0.25">
      <c r="A65" s="468" t="s">
        <v>103</v>
      </c>
      <c r="B65" s="468"/>
      <c r="C65" s="468"/>
      <c r="D65" s="468"/>
      <c r="E65" s="468"/>
    </row>
    <row r="66" spans="1:19" ht="21.75" customHeight="1" x14ac:dyDescent="0.25">
      <c r="A66" s="468" t="s">
        <v>105</v>
      </c>
      <c r="B66" s="468"/>
      <c r="C66" s="468"/>
      <c r="D66" s="468"/>
      <c r="E66" s="468"/>
    </row>
    <row r="67" spans="1:19" ht="21.75" customHeight="1" x14ac:dyDescent="0.25">
      <c r="A67" s="469" t="s">
        <v>106</v>
      </c>
      <c r="B67" s="469"/>
      <c r="C67" s="469"/>
      <c r="D67" s="469"/>
      <c r="E67" s="469"/>
    </row>
    <row r="68" spans="1:19" ht="17.25" customHeight="1" x14ac:dyDescent="0.25">
      <c r="A68" s="469" t="s">
        <v>104</v>
      </c>
      <c r="B68" s="469"/>
      <c r="C68" s="469"/>
      <c r="D68" s="469"/>
      <c r="E68" s="469"/>
    </row>
    <row r="69" spans="1:19" ht="24" customHeight="1" x14ac:dyDescent="0.25">
      <c r="B69" s="75" t="s">
        <v>56</v>
      </c>
    </row>
    <row r="70" spans="1:19" ht="18" customHeight="1" x14ac:dyDescent="0.25">
      <c r="B70" s="76" t="s">
        <v>57</v>
      </c>
    </row>
    <row r="71" spans="1:19" ht="19.5" customHeight="1" x14ac:dyDescent="0.25">
      <c r="B71" s="76" t="s">
        <v>58</v>
      </c>
    </row>
    <row r="72" spans="1:19" ht="16.5" customHeight="1" x14ac:dyDescent="0.25">
      <c r="B72" s="76" t="s">
        <v>59</v>
      </c>
    </row>
    <row r="73" spans="1:19" ht="26.25" customHeight="1" x14ac:dyDescent="0.25">
      <c r="B73" s="76" t="s">
        <v>60</v>
      </c>
    </row>
    <row r="74" spans="1:19" ht="46.5" customHeight="1" x14ac:dyDescent="0.25">
      <c r="A74" s="460" t="s">
        <v>142</v>
      </c>
      <c r="B74" s="460"/>
      <c r="C74" s="460"/>
      <c r="D74" s="460"/>
      <c r="E74" s="460"/>
    </row>
    <row r="75" spans="1:19" ht="35.25" customHeight="1" x14ac:dyDescent="0.25">
      <c r="A75" s="460" t="str">
        <f>+'Office N.GPF'!A6</f>
        <v xml:space="preserve">           श्री. प्रमोद महादेव पुरी, वरिष्ठ लिपीक,  हे न‍ियत वयोमानानुसार दिनांक 31-01-2029 (म.नं)  शासकीय सेवेतून सेवानिवृत्त होत  आहेत.</v>
      </c>
      <c r="B75" s="460"/>
      <c r="C75" s="460"/>
      <c r="D75" s="460"/>
      <c r="E75" s="460"/>
      <c r="G75" s="83"/>
      <c r="H75" s="83"/>
      <c r="I75" s="83"/>
      <c r="J75" s="83"/>
      <c r="K75" s="83"/>
    </row>
    <row r="76" spans="1:19" ht="67.5" customHeight="1" x14ac:dyDescent="0.25">
      <c r="A76" s="460" t="str">
        <f>"           "&amp;'Input Data'!F3&amp;'Input Data'!F4&amp;"  यांच्या वेतनातुन भविष्यनिर्वाह निधीच्या वर्गणीची शेवटची रक्कम रुपये  "&amp;"30000"&amp;" कोषागार रोख प्रमाणक क्रमांक "&amp;"27"&amp;"अन्वये कापण्यात आली  आहे. त्यापैकी वर्गणीची रक्कम रुपये."&amp;"30000 "&amp;"इतकी होती आणि अग्रीमाच्या परताव्याची रक्कम रुपये निरंक आहे.   "</f>
        <v xml:space="preserve">           श्री. प्रमोद महादेव पुरी, वरिष्ठ लिपीक,    यांच्या वेतनातुन भविष्यनिर्वाह निधीच्या वर्गणीची शेवटची रक्कम रुपये  30000 कोषागार रोख प्रमाणक क्रमांक 27अन्वये कापण्यात आली  आहे. त्यापैकी वर्गणीची रक्कम रुपये.30000 इतकी होती आणि अग्रीमाच्या परताव्याची रक्कम रुपये निरंक आहे.   </v>
      </c>
      <c r="B76" s="460"/>
      <c r="C76" s="460"/>
      <c r="D76" s="460"/>
      <c r="E76" s="460"/>
      <c r="G76" s="83"/>
      <c r="H76" s="83"/>
      <c r="I76" s="83"/>
      <c r="J76" s="83"/>
      <c r="K76" s="83"/>
      <c r="S76" s="83"/>
    </row>
    <row r="77" spans="1:19" ht="55.5" customHeight="1" x14ac:dyDescent="0.25">
      <c r="A77" s="460" t="str">
        <f>"           "&amp;"प्रमाणित करण्यात येते की, " &amp;'Input Data'!F3&amp;'Input Data'!F4&amp;"तारखेच्या लगतपुर्वीच्या नऊ महीन्यांच्या कालावधीत त्यांना परतावा अग्रीम किंवा ना परतावा रक्कम काढण्यास मंजुरी देण्यात आली नाही. "</f>
        <v xml:space="preserve">           प्रमाणित करण्यात येते की, श्री. प्रमोद महादेव पुरी, वरिष्ठ लिपीक,  तारखेच्या लगतपुर्वीच्या नऊ महीन्यांच्या कालावधीत त्यांना परतावा अग्रीम किंवा ना परतावा रक्कम काढण्यास मंजुरी देण्यात आली नाही. </v>
      </c>
      <c r="B77" s="460"/>
      <c r="C77" s="460"/>
      <c r="D77" s="460"/>
      <c r="E77" s="460"/>
      <c r="G77" s="83"/>
      <c r="Q77" s="83"/>
    </row>
    <row r="78" spans="1:19" ht="36" customHeight="1" x14ac:dyDescent="0.25">
      <c r="A78" s="470" t="s">
        <v>81</v>
      </c>
      <c r="B78" s="470"/>
      <c r="C78" s="470"/>
      <c r="D78" s="470"/>
      <c r="E78" s="470"/>
      <c r="G78" s="83"/>
      <c r="H78" s="83"/>
      <c r="I78" s="83"/>
      <c r="J78" s="83"/>
      <c r="K78" s="83"/>
    </row>
    <row r="79" spans="1:19" ht="19.5" customHeight="1" x14ac:dyDescent="0.25">
      <c r="A79" s="466">
        <v>4</v>
      </c>
      <c r="B79" s="466"/>
      <c r="C79" s="466"/>
      <c r="D79" s="466"/>
      <c r="E79" s="466"/>
    </row>
    <row r="80" spans="1:19" ht="83.25" customHeight="1" thickBot="1" x14ac:dyDescent="0.3">
      <c r="A80" s="460" t="str">
        <f>"           "&amp;'Input Data'!F3&amp;'Input Data'!F4&amp;"यांच्या वेतनातुन भविष्य निर्वाह निधीच्या वर्गणीची शेवटची रक्कम वजा करुन घेण्यात आल्याच्या तारखेच्या लगतपुर्वीच्या नऊ महीन्यात खाली नमुद केल्याप्रमाणे परतावा / "&amp;"नापरतावा रक्कम काढण्यास मंजुरी देण्यात आली होती आणि सदर रक्कम त्यांच्या भविष्यनिर्वाह निधीतुन काढून त्यांना ती प्रदान करण्यात आली होती. "</f>
        <v xml:space="preserve">           श्री. प्रमोद महादेव पुरी, वरिष्ठ लिपीक,  यांच्या वेतनातुन भविष्य निर्वाह निधीच्या वर्गणीची शेवटची रक्कम वजा करुन घेण्यात आल्याच्या तारखेच्या लगतपुर्वीच्या नऊ महीन्यात खाली नमुद केल्याप्रमाणे परतावा / नापरतावा रक्कम काढण्यास मंजुरी देण्यात आली होती आणि सदर रक्कम त्यांच्या भविष्यनिर्वाह निधीतुन काढून त्यांना ती प्रदान करण्यात आली होती. </v>
      </c>
      <c r="B80" s="460"/>
      <c r="C80" s="460"/>
      <c r="D80" s="460"/>
      <c r="E80" s="460"/>
      <c r="G80" s="83"/>
      <c r="H80" s="83"/>
      <c r="I80" s="83"/>
      <c r="J80" s="83"/>
      <c r="K80" s="83"/>
    </row>
    <row r="81" spans="1:13" ht="35.25" customHeight="1" thickBot="1" x14ac:dyDescent="0.3">
      <c r="B81" s="51" t="s">
        <v>82</v>
      </c>
      <c r="C81" s="71" t="s">
        <v>83</v>
      </c>
      <c r="D81" s="71" t="s">
        <v>84</v>
      </c>
      <c r="E81" s="71" t="s">
        <v>85</v>
      </c>
    </row>
    <row r="82" spans="1:13" ht="23.25" customHeight="1" thickBot="1" x14ac:dyDescent="0.3">
      <c r="B82" s="72" t="s">
        <v>79</v>
      </c>
      <c r="C82" s="73" t="s">
        <v>79</v>
      </c>
      <c r="D82" s="73" t="s">
        <v>79</v>
      </c>
      <c r="E82" s="73" t="s">
        <v>79</v>
      </c>
    </row>
    <row r="83" spans="1:13" ht="63.75" customHeight="1" thickBot="1" x14ac:dyDescent="0.3">
      <c r="A83" s="460" t="str">
        <f>"           "&amp;"आणखी असेही प्रमाणित करण्यात येते की, "&amp;'Input Data'!F3&amp;'Input Data'!F4&amp;"यांच्या वेतनातुन भविष्यनिर्वाह निधीच्या वर्गणीची शेवटची रक्कम वजा करुन घेण्यात आल्याच्या तारखेच्या लगतपुर्वीच्या नऊ महिन्यात विम्याचे हप्ते भरण्यासाठी त्यांच्या भविष्यनिर्वाह निधीतुन कोणतीही रक्कम काढण्यात आली नव्हती "</f>
        <v xml:space="preserve">           आणखी असेही प्रमाणित करण्यात येते की, श्री. प्रमोद महादेव पुरी, वरिष्ठ लिपीक,  यांच्या वेतनातुन भविष्यनिर्वाह निधीच्या वर्गणीची शेवटची रक्कम वजा करुन घेण्यात आल्याच्या तारखेच्या लगतपुर्वीच्या नऊ महिन्यात विम्याचे हप्ते भरण्यासाठी त्यांच्या भविष्यनिर्वाह निधीतुन कोणतीही रक्कम काढण्यात आली नव्हती </v>
      </c>
      <c r="B83" s="460"/>
      <c r="C83" s="460"/>
      <c r="D83" s="460"/>
      <c r="E83" s="460"/>
      <c r="H83" s="83"/>
      <c r="I83" s="83"/>
      <c r="J83" s="83"/>
      <c r="K83" s="83"/>
      <c r="L83" s="83"/>
    </row>
    <row r="84" spans="1:13" ht="35.25" customHeight="1" thickBot="1" x14ac:dyDescent="0.3">
      <c r="B84" s="52" t="s">
        <v>82</v>
      </c>
      <c r="C84" s="70" t="s">
        <v>83</v>
      </c>
      <c r="D84" s="70" t="s">
        <v>84</v>
      </c>
      <c r="E84" s="70" t="s">
        <v>85</v>
      </c>
    </row>
    <row r="85" spans="1:13" ht="35.25" customHeight="1" thickBot="1" x14ac:dyDescent="0.3">
      <c r="B85" s="72" t="s">
        <v>79</v>
      </c>
      <c r="C85" s="73" t="s">
        <v>79</v>
      </c>
      <c r="D85" s="73" t="s">
        <v>79</v>
      </c>
      <c r="E85" s="73" t="s">
        <v>79</v>
      </c>
    </row>
    <row r="86" spans="1:13" ht="42.75" customHeight="1" x14ac:dyDescent="0.25">
      <c r="A86" s="460" t="str">
        <f>"           "&amp;'Input Data'!F3&amp;'Input Data'!F4&amp;"यांच्याकडून शासनाची कोणतीही रक्कम वसुल करावयाची राहीलेली नाही."</f>
        <v xml:space="preserve">           श्री. प्रमोद महादेव पुरी, वरिष्ठ लिपीक,  यांच्याकडून शासनाची कोणतीही रक्कम वसुल करावयाची राहीलेली नाही.</v>
      </c>
      <c r="B86" s="460"/>
      <c r="C86" s="460"/>
      <c r="D86" s="460"/>
      <c r="E86" s="460"/>
      <c r="I86" s="83"/>
      <c r="J86" s="83"/>
      <c r="K86" s="83"/>
      <c r="L86" s="83"/>
      <c r="M86" s="83"/>
    </row>
    <row r="87" spans="1:13" ht="79.5" customHeight="1" x14ac:dyDescent="0.25">
      <c r="A87" s="460" t="str">
        <f>"           "&amp;G78&amp;'Input Data'!F3&amp;'Input Data'!F4&amp;"यांनी राज्य शासनाच्या इतर विभागात किंवा दुसऱ्या शासनाच्या सेवेत किंवा शासनाच्या मालकीच्या किंवा शासन नियंत्रित अशा एखाद्या निगम निकायामध्ये (बॉडी कॉर्पेारेट) "&amp;"किंवा केंद्र शासनामध्ये नेमणूक होण्यासंबंधात राज्य शासनाची पुर्व परवानगी घेऊन शासनाच्या सेवेचा राजीनामा दिलेला नाही."</f>
        <v xml:space="preserve">           श्री. प्रमोद महादेव पुरी, वरिष्ठ लिपीक,  यांनी राज्य शासनाच्या इतर विभागात किंवा दुसऱ्या शासनाच्या सेवेत किंवा शासनाच्या मालकीच्या किंवा शासन नियंत्रित अशा एखाद्या निगम निकायामध्ये (बॉडी कॉर्पेारेट) किंवा केंद्र शासनामध्ये नेमणूक होण्यासंबंधात राज्य शासनाची पुर्व परवानगी घेऊन शासनाच्या सेवेचा राजीनामा दिलेला नाही.</v>
      </c>
      <c r="B87" s="460"/>
      <c r="C87" s="460"/>
      <c r="D87" s="460"/>
      <c r="E87" s="460"/>
      <c r="I87" s="83"/>
      <c r="J87" s="83"/>
      <c r="K87" s="83"/>
      <c r="L87" s="83"/>
      <c r="M87" s="83"/>
    </row>
    <row r="88" spans="1:13" ht="72" customHeight="1" x14ac:dyDescent="0.25"/>
    <row r="89" spans="1:13" ht="35.25" customHeight="1" x14ac:dyDescent="0.25">
      <c r="B89" s="50"/>
      <c r="D89" s="59" t="s">
        <v>86</v>
      </c>
    </row>
    <row r="90" spans="1:13" ht="21" customHeight="1" x14ac:dyDescent="0.25">
      <c r="B90" s="56" t="s">
        <v>56</v>
      </c>
    </row>
    <row r="91" spans="1:13" ht="35.25" customHeight="1" x14ac:dyDescent="0.25">
      <c r="B91" s="459" t="str">
        <f>+B49</f>
        <v>श्री. प्रमोद महादेव पुरी, वरिष्ठ लिपीक,  जयश्री अपार्टमेन्ट, सौरभ कॉलनी, वि.म.वि.रोड, अमरावती. महाराष्ट्र 444604 यांना माहितीसाठी अग्रेषित.</v>
      </c>
      <c r="C91" s="459"/>
      <c r="D91" s="459"/>
      <c r="E91" s="459"/>
    </row>
    <row r="92" spans="1:13" ht="24.75" customHeight="1" x14ac:dyDescent="0.25">
      <c r="A92" s="466" t="s">
        <v>87</v>
      </c>
      <c r="B92" s="466"/>
      <c r="C92" s="466"/>
      <c r="D92" s="466"/>
      <c r="E92" s="466"/>
    </row>
    <row r="93" spans="1:13" ht="35.25" customHeight="1" x14ac:dyDescent="0.25">
      <c r="A93" s="56" t="s">
        <v>88</v>
      </c>
    </row>
    <row r="94" spans="1:13" ht="35.25" customHeight="1" x14ac:dyDescent="0.25">
      <c r="A94" s="56" t="str">
        <f>+'Input Data'!F3&amp;'Input Data'!F4&amp;"यांच्या सहीचा नमुना"</f>
        <v>श्री. प्रमोद महादेव पुरी, वरिष्ठ लिपीक,  यांच्या सहीचा नमुना</v>
      </c>
    </row>
    <row r="95" spans="1:13" ht="51.75" customHeight="1" x14ac:dyDescent="0.25">
      <c r="A95" s="56" t="s">
        <v>89</v>
      </c>
    </row>
    <row r="96" spans="1:13" ht="51.75" customHeight="1" x14ac:dyDescent="0.25">
      <c r="A96" s="56" t="s">
        <v>90</v>
      </c>
    </row>
    <row r="97" spans="1:10" ht="51.75" customHeight="1" x14ac:dyDescent="0.25">
      <c r="A97" s="56" t="s">
        <v>91</v>
      </c>
    </row>
    <row r="98" spans="1:10" ht="35.25" customHeight="1" x14ac:dyDescent="0.25">
      <c r="B98" s="56" t="s">
        <v>92</v>
      </c>
    </row>
    <row r="99" spans="1:10" ht="84" customHeight="1" x14ac:dyDescent="0.25">
      <c r="A99" s="50" t="s">
        <v>143</v>
      </c>
    </row>
    <row r="100" spans="1:10" ht="21.75" customHeight="1" x14ac:dyDescent="0.25">
      <c r="D100" s="74" t="s">
        <v>93</v>
      </c>
    </row>
    <row r="101" spans="1:10" ht="21.75" customHeight="1" x14ac:dyDescent="0.25">
      <c r="D101" s="74" t="s">
        <v>94</v>
      </c>
    </row>
    <row r="102" spans="1:10" ht="21.75" customHeight="1" x14ac:dyDescent="0.25">
      <c r="D102" s="74" t="s">
        <v>95</v>
      </c>
    </row>
    <row r="103" spans="1:10" ht="21" customHeight="1" x14ac:dyDescent="0.25">
      <c r="A103" s="467" t="s">
        <v>96</v>
      </c>
      <c r="B103" s="467"/>
      <c r="C103" s="467"/>
      <c r="D103" s="467"/>
      <c r="E103" s="467"/>
    </row>
    <row r="104" spans="1:10" ht="35.25" customHeight="1" x14ac:dyDescent="0.25">
      <c r="A104" s="56" t="s">
        <v>97</v>
      </c>
    </row>
    <row r="105" spans="1:10" ht="35.25" customHeight="1" x14ac:dyDescent="0.25">
      <c r="A105" s="465" t="s">
        <v>111</v>
      </c>
      <c r="B105" s="465"/>
      <c r="C105" s="465"/>
      <c r="D105" s="465"/>
      <c r="E105" s="88" t="str">
        <f>+'Input Data'!F8</f>
        <v xml:space="preserve">5 Feet 8  Inches </v>
      </c>
    </row>
    <row r="106" spans="1:10" ht="35.25" customHeight="1" x14ac:dyDescent="0.25">
      <c r="A106" s="460" t="s">
        <v>113</v>
      </c>
      <c r="B106" s="460"/>
      <c r="C106" s="460"/>
      <c r="D106" s="460"/>
      <c r="E106" s="78" t="str">
        <f>+'Input Data'!C9</f>
        <v>Mole on left cheek</v>
      </c>
    </row>
    <row r="107" spans="1:10" ht="35.25" customHeight="1" x14ac:dyDescent="0.25">
      <c r="A107" s="50" t="s">
        <v>112</v>
      </c>
    </row>
    <row r="108" spans="1:10" ht="35.25" customHeight="1" x14ac:dyDescent="0.25">
      <c r="B108" s="50" t="str">
        <f>"प्रमाणित करण्यात येते की , वरील  ओळखचिन्हे "&amp;'Input Data'!F3&amp;'Input Data'!F4&amp;"यांचे आहेत."</f>
        <v>प्रमाणित करण्यात येते की , वरील  ओळखचिन्हे श्री. प्रमोद महादेव पुरी, वरिष्ठ लिपीक,  यांचे आहेत.</v>
      </c>
      <c r="H108" s="76"/>
      <c r="J108" s="75"/>
    </row>
    <row r="109" spans="1:10" ht="35.25" customHeight="1" x14ac:dyDescent="0.25">
      <c r="A109" s="56" t="s">
        <v>144</v>
      </c>
    </row>
    <row r="110" spans="1:10" ht="35.25" customHeight="1" x14ac:dyDescent="0.25">
      <c r="B110" s="56"/>
    </row>
    <row r="111" spans="1:10" ht="18.75" customHeight="1" x14ac:dyDescent="0.25">
      <c r="D111" s="74" t="s">
        <v>93</v>
      </c>
    </row>
    <row r="112" spans="1:10" ht="21" customHeight="1" x14ac:dyDescent="0.25">
      <c r="D112" s="74" t="s">
        <v>94</v>
      </c>
    </row>
    <row r="113" spans="2:4" ht="23.25" customHeight="1" x14ac:dyDescent="0.25">
      <c r="D113" s="74" t="s">
        <v>95</v>
      </c>
    </row>
    <row r="114" spans="2:4" ht="18.75" x14ac:dyDescent="0.25">
      <c r="B114" s="50"/>
    </row>
    <row r="115" spans="2:4" ht="18.75" x14ac:dyDescent="0.25">
      <c r="B115" s="50"/>
    </row>
  </sheetData>
  <mergeCells count="56">
    <mergeCell ref="D1:E1"/>
    <mergeCell ref="A25:E25"/>
    <mergeCell ref="A26:E26"/>
    <mergeCell ref="A28:E28"/>
    <mergeCell ref="A29:E29"/>
    <mergeCell ref="A14:E14"/>
    <mergeCell ref="A15:E15"/>
    <mergeCell ref="A16:E16"/>
    <mergeCell ref="A17:E17"/>
    <mergeCell ref="A21:E21"/>
    <mergeCell ref="A2:E2"/>
    <mergeCell ref="A3:E3"/>
    <mergeCell ref="A11:E11"/>
    <mergeCell ref="A12:E12"/>
    <mergeCell ref="A31:E31"/>
    <mergeCell ref="A32:E32"/>
    <mergeCell ref="A33:E33"/>
    <mergeCell ref="A13:E13"/>
    <mergeCell ref="A30:E30"/>
    <mergeCell ref="A39:E39"/>
    <mergeCell ref="A40:E40"/>
    <mergeCell ref="A62:E62"/>
    <mergeCell ref="A42:E42"/>
    <mergeCell ref="B43:C43"/>
    <mergeCell ref="D43:E43"/>
    <mergeCell ref="B45:E45"/>
    <mergeCell ref="A50:E50"/>
    <mergeCell ref="A51:E51"/>
    <mergeCell ref="B49:E49"/>
    <mergeCell ref="A52:E52"/>
    <mergeCell ref="A53:E53"/>
    <mergeCell ref="A54:E54"/>
    <mergeCell ref="A55:E55"/>
    <mergeCell ref="A61:E61"/>
    <mergeCell ref="A41:E41"/>
    <mergeCell ref="A79:E79"/>
    <mergeCell ref="A63:E63"/>
    <mergeCell ref="A64:E64"/>
    <mergeCell ref="A65:E65"/>
    <mergeCell ref="A66:E66"/>
    <mergeCell ref="A67:E67"/>
    <mergeCell ref="A68:E68"/>
    <mergeCell ref="A74:E74"/>
    <mergeCell ref="A75:E75"/>
    <mergeCell ref="A76:E76"/>
    <mergeCell ref="A77:E77"/>
    <mergeCell ref="A78:E78"/>
    <mergeCell ref="A106:D106"/>
    <mergeCell ref="A105:D105"/>
    <mergeCell ref="A80:E80"/>
    <mergeCell ref="A83:E83"/>
    <mergeCell ref="A86:E86"/>
    <mergeCell ref="A87:E87"/>
    <mergeCell ref="A92:E92"/>
    <mergeCell ref="A103:E103"/>
    <mergeCell ref="B91:E91"/>
  </mergeCells>
  <pageMargins left="0.31496062992125984" right="0.11811023622047245" top="0.35433070866141736" bottom="0.15748031496062992" header="0" footer="0"/>
  <pageSetup paperSize="9" orientation="portrait" r:id="rId1"/>
  <rowBreaks count="6" manualBreakCount="6">
    <brk id="24" max="16383" man="1"/>
    <brk id="49" max="16383" man="1"/>
    <brk id="60" max="16383" man="1"/>
    <brk id="85" max="16383" man="1"/>
    <brk id="91" max="16383" man="1"/>
    <brk id="102" max="16383" man="1"/>
  </rowBreak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3F93628-F82F-4875-8659-5E4667AC18E0}">
  <dimension ref="A1:L81"/>
  <sheetViews>
    <sheetView view="pageBreakPreview" topLeftCell="A25" zoomScale="175" zoomScaleNormal="100" zoomScaleSheetLayoutView="175" workbookViewId="0">
      <selection activeCell="C31" sqref="C31"/>
    </sheetView>
  </sheetViews>
  <sheetFormatPr defaultColWidth="9.140625" defaultRowHeight="15" x14ac:dyDescent="0.25"/>
  <cols>
    <col min="1" max="1" width="9.140625" style="53"/>
    <col min="2" max="2" width="18.5703125" style="53" customWidth="1"/>
    <col min="3" max="3" width="24" style="53" customWidth="1"/>
    <col min="4" max="4" width="22.7109375" style="53" customWidth="1"/>
    <col min="5" max="5" width="22.85546875" style="53" customWidth="1"/>
    <col min="6" max="6" width="2.5703125" style="53" customWidth="1"/>
    <col min="7" max="16384" width="9.140625" style="53"/>
  </cols>
  <sheetData>
    <row r="1" spans="1:5" ht="7.5" customHeight="1" x14ac:dyDescent="0.25">
      <c r="A1" s="466"/>
      <c r="B1" s="466"/>
      <c r="C1" s="466"/>
      <c r="D1" s="466"/>
      <c r="E1" s="466"/>
    </row>
    <row r="2" spans="1:5" ht="19.5" customHeight="1" x14ac:dyDescent="0.25">
      <c r="A2" s="466"/>
      <c r="B2" s="466"/>
      <c r="C2" s="466"/>
      <c r="D2" s="466"/>
      <c r="E2" s="466"/>
    </row>
    <row r="3" spans="1:5" ht="15" customHeight="1" x14ac:dyDescent="0.25">
      <c r="A3" s="68"/>
      <c r="B3" s="68"/>
      <c r="C3" s="68"/>
      <c r="D3" s="68"/>
      <c r="E3" s="68"/>
    </row>
    <row r="4" spans="1:5" ht="18" customHeight="1" x14ac:dyDescent="0.25">
      <c r="A4" s="468" t="s">
        <v>71</v>
      </c>
      <c r="B4" s="468"/>
      <c r="C4" s="468"/>
      <c r="D4" s="468"/>
      <c r="E4" s="468"/>
    </row>
    <row r="5" spans="1:5" ht="18" customHeight="1" x14ac:dyDescent="0.25">
      <c r="A5" s="468" t="s">
        <v>102</v>
      </c>
      <c r="B5" s="468"/>
      <c r="C5" s="468"/>
      <c r="D5" s="468"/>
      <c r="E5" s="468"/>
    </row>
    <row r="6" spans="1:5" ht="18" customHeight="1" x14ac:dyDescent="0.25">
      <c r="A6" s="468" t="s">
        <v>103</v>
      </c>
      <c r="B6" s="468"/>
      <c r="C6" s="468"/>
      <c r="D6" s="468"/>
      <c r="E6" s="468"/>
    </row>
    <row r="7" spans="1:5" ht="18" customHeight="1" x14ac:dyDescent="0.25">
      <c r="A7" s="468" t="s">
        <v>105</v>
      </c>
      <c r="B7" s="468"/>
      <c r="C7" s="468"/>
      <c r="D7" s="468"/>
      <c r="E7" s="468"/>
    </row>
    <row r="8" spans="1:5" ht="22.5" customHeight="1" x14ac:dyDescent="0.25">
      <c r="A8" s="469" t="s">
        <v>106</v>
      </c>
      <c r="B8" s="469"/>
      <c r="C8" s="469"/>
      <c r="D8" s="469"/>
      <c r="E8" s="469"/>
    </row>
    <row r="9" spans="1:5" ht="12.75" customHeight="1" x14ac:dyDescent="0.25">
      <c r="A9" s="469" t="s">
        <v>104</v>
      </c>
      <c r="B9" s="469"/>
      <c r="C9" s="469"/>
      <c r="D9" s="469"/>
      <c r="E9" s="469"/>
    </row>
    <row r="10" spans="1:5" ht="22.5" customHeight="1" x14ac:dyDescent="0.25">
      <c r="A10" s="79" t="s">
        <v>145</v>
      </c>
      <c r="B10" s="69"/>
      <c r="C10" s="69"/>
      <c r="D10" s="69"/>
      <c r="E10" s="69"/>
    </row>
    <row r="11" spans="1:5" ht="22.5" customHeight="1" x14ac:dyDescent="0.25">
      <c r="A11" s="79" t="s">
        <v>56</v>
      </c>
      <c r="B11" s="69"/>
      <c r="C11" s="69"/>
      <c r="D11" s="69"/>
      <c r="E11" s="69"/>
    </row>
    <row r="12" spans="1:5" ht="21.75" customHeight="1" x14ac:dyDescent="0.25">
      <c r="A12" s="50" t="s">
        <v>114</v>
      </c>
    </row>
    <row r="13" spans="1:5" ht="21.75" customHeight="1" x14ac:dyDescent="0.25">
      <c r="A13" s="50" t="s">
        <v>115</v>
      </c>
    </row>
    <row r="14" spans="1:5" ht="21.75" customHeight="1" x14ac:dyDescent="0.25">
      <c r="A14" s="50" t="s">
        <v>116</v>
      </c>
    </row>
    <row r="15" spans="1:5" ht="16.5" customHeight="1" x14ac:dyDescent="0.25">
      <c r="A15" s="50"/>
    </row>
    <row r="16" spans="1:5" ht="36" customHeight="1" x14ac:dyDescent="0.25">
      <c r="A16" s="485" t="s">
        <v>117</v>
      </c>
      <c r="B16" s="485"/>
      <c r="C16" s="485"/>
      <c r="D16" s="485"/>
      <c r="E16" s="485"/>
    </row>
    <row r="17" spans="1:12" ht="26.25" customHeight="1" x14ac:dyDescent="0.25">
      <c r="A17" s="481" t="str">
        <f>+'Input Data'!F3&amp;'Input Data'!F4&amp;"भविष्य निर्वाह निधी लेखा क्रमांक  "&amp;'Input Data'!F7</f>
        <v>श्री. प्रमोद महादेव पुरी, वरिष्ठ लिपीक,  भविष्य निर्वाह निधी लेखा क्रमांक  BR/BN-46715</v>
      </c>
      <c r="B17" s="481"/>
      <c r="C17" s="481"/>
      <c r="D17" s="481"/>
      <c r="E17" s="481"/>
    </row>
    <row r="18" spans="1:12" ht="26.25" customHeight="1" x14ac:dyDescent="0.25">
      <c r="A18" s="81" t="str">
        <f>+'Office N.GPF'!A4</f>
        <v>संदर्भ :-  श्री. प्रमोद महादेव पुरी, वरिष्ठ लिपीक,  यांचा अर्ज दिनांक  19-09-2024</v>
      </c>
      <c r="B18" s="81"/>
      <c r="C18" s="81"/>
      <c r="D18" s="81"/>
      <c r="E18" s="81"/>
    </row>
    <row r="19" spans="1:12" ht="18" customHeight="1" x14ac:dyDescent="0.25">
      <c r="A19" s="482" t="s">
        <v>118</v>
      </c>
      <c r="B19" s="482"/>
      <c r="C19" s="482"/>
      <c r="D19" s="482"/>
      <c r="E19" s="482"/>
    </row>
    <row r="20" spans="1:12" ht="51" customHeight="1" x14ac:dyDescent="0.25">
      <c r="A20" s="483" t="str">
        <f>+'Office N.GPF'!A6</f>
        <v xml:space="preserve">           श्री. प्रमोद महादेव पुरी, वरिष्ठ लिपीक,  हे न‍ियत वयोमानानुसार दिनांक 31-01-2029 (म.नं)  शासकीय सेवेतून सेवानिवृत्त होत  आहेत.</v>
      </c>
      <c r="B20" s="483"/>
      <c r="C20" s="483"/>
      <c r="D20" s="483"/>
      <c r="E20" s="483"/>
    </row>
    <row r="21" spans="1:12" ht="67.5" customHeight="1" x14ac:dyDescent="0.25">
      <c r="A21" s="483" t="str">
        <f>"           "&amp;A17&amp;" आहे. त्यांच्या भविष्य निर्वाह निधी मधे जमा असलेल्या रकमेच्या अंतीम प्रदानाबाबतचा प्रस्ताव विहीत नमुन्यात व्दिप्रतीत अर्ज संदर्भिय पत्रानुसार या कार्यालयास प्राप्त झालेला आहे."</f>
        <v xml:space="preserve">           श्री. प्रमोद महादेव पुरी, वरिष्ठ लिपीक,  भविष्य निर्वाह निधी लेखा क्रमांक  BR/BN-46715 आहे. त्यांच्या भविष्य निर्वाह निधी मधे जमा असलेल्या रकमेच्या अंतीम प्रदानाबाबतचा प्रस्ताव विहीत नमुन्यात व्दिप्रतीत अर्ज संदर्भिय पत्रानुसार या कार्यालयास प्राप्त झालेला आहे.</v>
      </c>
      <c r="B21" s="483"/>
      <c r="C21" s="483"/>
      <c r="D21" s="483"/>
      <c r="E21" s="483"/>
      <c r="H21" s="89"/>
      <c r="I21" s="89"/>
      <c r="J21" s="89"/>
      <c r="K21" s="89"/>
      <c r="L21" s="89"/>
    </row>
    <row r="22" spans="1:12" ht="45.75" customHeight="1" x14ac:dyDescent="0.25">
      <c r="A22" s="483" t="str">
        <f>"           "&amp;"सबब,"&amp;A17&amp;" मधील जमा रकमेचे अंतीम प्रदानाचे आदेश निर्गमित करावेत. ही विनंती."</f>
        <v xml:space="preserve">           सबब,श्री. प्रमोद महादेव पुरी, वरिष्ठ लिपीक,  भविष्य निर्वाह निधी लेखा क्रमांक  BR/BN-46715 मधील जमा रकमेचे अंतीम प्रदानाचे आदेश निर्गमित करावेत. ही विनंती.</v>
      </c>
      <c r="B22" s="483"/>
      <c r="C22" s="483"/>
      <c r="D22" s="483"/>
      <c r="E22" s="483"/>
      <c r="H22" s="484"/>
      <c r="I22" s="484"/>
      <c r="J22" s="484"/>
      <c r="K22" s="484"/>
      <c r="L22" s="484"/>
    </row>
    <row r="23" spans="1:12" ht="25.5" customHeight="1" x14ac:dyDescent="0.25">
      <c r="A23" s="48"/>
      <c r="H23" s="484"/>
      <c r="I23" s="484"/>
      <c r="J23" s="484"/>
      <c r="K23" s="484"/>
      <c r="L23" s="484"/>
    </row>
    <row r="24" spans="1:12" ht="29.25" customHeight="1" x14ac:dyDescent="0.25">
      <c r="A24" s="48" t="s">
        <v>119</v>
      </c>
    </row>
    <row r="25" spans="1:12" ht="18.75" x14ac:dyDescent="0.25">
      <c r="D25" s="47" t="s">
        <v>122</v>
      </c>
    </row>
    <row r="26" spans="1:12" ht="18.75" x14ac:dyDescent="0.25">
      <c r="A26" s="80"/>
      <c r="D26" s="47" t="s">
        <v>121</v>
      </c>
    </row>
    <row r="28" spans="1:12" ht="18.75" x14ac:dyDescent="0.25">
      <c r="A28" s="48" t="s">
        <v>120</v>
      </c>
    </row>
    <row r="29" spans="1:12" ht="45" customHeight="1" x14ac:dyDescent="0.25">
      <c r="A29" s="484" t="str">
        <f>+'GPF Forms'!B91</f>
        <v>श्री. प्रमोद महादेव पुरी, वरिष्ठ लिपीक,  जयश्री अपार्टमेन्ट, सौरभ कॉलनी, वि.म.वि.रोड, अमरावती. महाराष्ट्र 444604 यांना माहितीसाठी अग्रेषित.</v>
      </c>
      <c r="B29" s="484"/>
      <c r="C29" s="484"/>
      <c r="D29" s="484"/>
      <c r="E29" s="484"/>
    </row>
    <row r="30" spans="1:12" ht="44.25" customHeight="1" x14ac:dyDescent="0.25">
      <c r="A30" s="80"/>
    </row>
    <row r="31" spans="1:12" ht="35.25" customHeight="1" x14ac:dyDescent="0.25">
      <c r="A31" s="46"/>
    </row>
    <row r="32" spans="1:12" ht="19.5" customHeight="1" x14ac:dyDescent="0.25">
      <c r="A32" s="48"/>
    </row>
    <row r="33" ht="35.25" customHeight="1" x14ac:dyDescent="0.25"/>
    <row r="34" ht="17.25" customHeight="1" x14ac:dyDescent="0.25"/>
    <row r="35" ht="17.25" customHeight="1" x14ac:dyDescent="0.25"/>
    <row r="36" ht="17.25" customHeight="1" x14ac:dyDescent="0.25"/>
    <row r="37" ht="21.75" customHeight="1" x14ac:dyDescent="0.25"/>
    <row r="38" ht="21.75" customHeight="1" x14ac:dyDescent="0.25"/>
    <row r="39" ht="17.25" customHeight="1" x14ac:dyDescent="0.25"/>
    <row r="40" ht="24" customHeight="1" x14ac:dyDescent="0.25"/>
    <row r="41" ht="35.25" customHeight="1" x14ac:dyDescent="0.25"/>
    <row r="42" ht="46.5" customHeight="1" x14ac:dyDescent="0.25"/>
    <row r="43" ht="35.25" customHeight="1" x14ac:dyDescent="0.25"/>
    <row r="44" ht="67.5" customHeight="1" x14ac:dyDescent="0.25"/>
    <row r="45" ht="55.5" customHeight="1" x14ac:dyDescent="0.25"/>
    <row r="46" ht="36" customHeight="1" x14ac:dyDescent="0.25"/>
    <row r="47" ht="19.5" customHeight="1" x14ac:dyDescent="0.25"/>
    <row r="48" ht="83.25" customHeight="1" x14ac:dyDescent="0.25"/>
    <row r="49" ht="35.25" customHeight="1" x14ac:dyDescent="0.25"/>
    <row r="50" ht="23.25" customHeight="1" x14ac:dyDescent="0.25"/>
    <row r="51" ht="63.75" customHeight="1" x14ac:dyDescent="0.25"/>
    <row r="52" ht="35.25" customHeight="1" x14ac:dyDescent="0.25"/>
    <row r="53" ht="35.25" customHeight="1" x14ac:dyDescent="0.25"/>
    <row r="54" ht="42.75" customHeight="1" x14ac:dyDescent="0.25"/>
    <row r="55" ht="79.5" customHeight="1" x14ac:dyDescent="0.25"/>
    <row r="56" ht="72" customHeight="1" x14ac:dyDescent="0.25"/>
    <row r="57" ht="35.25" customHeight="1" x14ac:dyDescent="0.25"/>
    <row r="58" ht="21" customHeight="1" x14ac:dyDescent="0.25"/>
    <row r="59" ht="35.25" customHeight="1" x14ac:dyDescent="0.25"/>
    <row r="60" ht="24.75" customHeight="1" x14ac:dyDescent="0.25"/>
    <row r="61" ht="35.25" customHeight="1" x14ac:dyDescent="0.25"/>
    <row r="62" ht="35.25" customHeight="1" x14ac:dyDescent="0.25"/>
    <row r="63" ht="51.75" customHeight="1" x14ac:dyDescent="0.25"/>
    <row r="64" ht="51.75" customHeight="1" x14ac:dyDescent="0.25"/>
    <row r="65" ht="51.75" customHeight="1" x14ac:dyDescent="0.25"/>
    <row r="66" ht="35.25" customHeight="1" x14ac:dyDescent="0.25"/>
    <row r="67" ht="84" customHeight="1" x14ac:dyDescent="0.25"/>
    <row r="68" ht="21.75" customHeight="1" x14ac:dyDescent="0.25"/>
    <row r="69" ht="21.75" customHeight="1" x14ac:dyDescent="0.25"/>
    <row r="70" ht="21.75" customHeight="1" x14ac:dyDescent="0.25"/>
    <row r="71" ht="21" customHeight="1" x14ac:dyDescent="0.25"/>
    <row r="72" ht="35.25" customHeight="1" x14ac:dyDescent="0.25"/>
    <row r="73" ht="35.25" customHeight="1" x14ac:dyDescent="0.25"/>
    <row r="74" ht="35.25" customHeight="1" x14ac:dyDescent="0.25"/>
    <row r="75" ht="35.25" customHeight="1" x14ac:dyDescent="0.25"/>
    <row r="76" ht="35.25" customHeight="1" x14ac:dyDescent="0.25"/>
    <row r="77" ht="35.25" customHeight="1" x14ac:dyDescent="0.25"/>
    <row r="78" ht="35.25" customHeight="1" x14ac:dyDescent="0.25"/>
    <row r="79" ht="18.75" customHeight="1" x14ac:dyDescent="0.25"/>
    <row r="80" ht="21" customHeight="1" x14ac:dyDescent="0.25"/>
    <row r="81" ht="23.25" customHeight="1" x14ac:dyDescent="0.25"/>
  </sheetData>
  <mergeCells count="17">
    <mergeCell ref="H22:L22"/>
    <mergeCell ref="H23:L23"/>
    <mergeCell ref="A29:E29"/>
    <mergeCell ref="A8:E8"/>
    <mergeCell ref="A16:E16"/>
    <mergeCell ref="A21:E21"/>
    <mergeCell ref="A1:E1"/>
    <mergeCell ref="A2:E2"/>
    <mergeCell ref="A4:E4"/>
    <mergeCell ref="A5:E5"/>
    <mergeCell ref="A6:E6"/>
    <mergeCell ref="A7:E7"/>
    <mergeCell ref="A17:E17"/>
    <mergeCell ref="A19:E19"/>
    <mergeCell ref="A20:E20"/>
    <mergeCell ref="A22:E22"/>
    <mergeCell ref="A9:E9"/>
  </mergeCells>
  <pageMargins left="0.31496062992125984" right="0.11811023622047245" top="0.35433070866141736" bottom="0.15748031496062992" header="0" footer="0"/>
  <pageSetup paperSize="9" orientation="portrait"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DD57C5-03B0-491C-A620-C34B987030EA}">
  <dimension ref="A1:O23"/>
  <sheetViews>
    <sheetView view="pageBreakPreview" topLeftCell="A10" zoomScale="160" zoomScaleNormal="100" zoomScaleSheetLayoutView="160" workbookViewId="0">
      <selection activeCell="A9" sqref="A9:E9"/>
    </sheetView>
  </sheetViews>
  <sheetFormatPr defaultRowHeight="15" x14ac:dyDescent="0.25"/>
  <cols>
    <col min="1" max="1" width="15.85546875" customWidth="1"/>
    <col min="2" max="2" width="15.7109375" customWidth="1"/>
    <col min="4" max="4" width="46.85546875" customWidth="1"/>
    <col min="5" max="5" width="8.28515625" customWidth="1"/>
  </cols>
  <sheetData>
    <row r="1" spans="1:15" ht="18.75" x14ac:dyDescent="0.25">
      <c r="A1" s="461" t="s">
        <v>123</v>
      </c>
      <c r="B1" s="461"/>
      <c r="C1" s="461"/>
      <c r="D1" s="461"/>
      <c r="E1" s="461"/>
    </row>
    <row r="2" spans="1:15" ht="18.75" x14ac:dyDescent="0.25">
      <c r="A2" s="488">
        <f ca="1">TODAY()</f>
        <v>45644</v>
      </c>
      <c r="B2" s="489"/>
      <c r="C2" s="489"/>
      <c r="D2" s="489"/>
      <c r="E2" s="489"/>
    </row>
    <row r="3" spans="1:15" ht="18.75" x14ac:dyDescent="0.25">
      <c r="A3" s="489" t="s">
        <v>306</v>
      </c>
      <c r="B3" s="489"/>
      <c r="C3" s="489"/>
      <c r="D3" s="489"/>
      <c r="E3" s="489"/>
    </row>
    <row r="4" spans="1:15" ht="20.25" customHeight="1" x14ac:dyDescent="0.25">
      <c r="A4" s="490" t="str">
        <f>+'Input Data'!F3&amp;'Input Data'!F4&amp;"(सेवा निवृत्त) यांचा अर्ज दिनांक "&amp;'Input Data'!F5</f>
        <v>श्री. प्रमोद महादेव पुरी, वरिष्ठ लिपीक,  (सेवा निवृत्त) यांचा अर्ज दिनांक  19-09-2024</v>
      </c>
      <c r="B4" s="490"/>
      <c r="C4" s="490"/>
      <c r="D4" s="490"/>
      <c r="E4" s="490"/>
    </row>
    <row r="5" spans="1:15" ht="18.75" x14ac:dyDescent="0.4">
      <c r="A5" s="258" t="s">
        <v>124</v>
      </c>
      <c r="B5" s="259"/>
      <c r="C5" s="259"/>
      <c r="D5" s="259"/>
      <c r="E5" s="259"/>
      <c r="G5" s="90"/>
    </row>
    <row r="6" spans="1:15" ht="38.25" customHeight="1" x14ac:dyDescent="0.25">
      <c r="A6" s="486" t="str">
        <f>+'Office N.GPF'!A6&amp;"/ झाले आहेत."</f>
        <v xml:space="preserve">           श्री. प्रमोद महादेव पुरी, वरिष्ठ लिपीक,  हे न‍ियत वयोमानानुसार दिनांक 31-01-2029 (म.नं)  शासकीय सेवेतून सेवानिवृत्त होत  आहेत./ झाले आहेत.</v>
      </c>
      <c r="B6" s="486"/>
      <c r="C6" s="486"/>
      <c r="D6" s="486"/>
      <c r="E6" s="486"/>
      <c r="O6" s="90" t="str">
        <f>+'Input Data'!F3&amp;'Input Data'!F4&amp;G7&amp;'Calculation of Pension'!D8&amp;H7&amp;'Input Data'!C8&amp;O8</f>
        <v>श्री. प्रमोद महादेव पुरी, वरिष्ठ लिपीक,  33 Years, 11 Months, 17 Days 46200/- ईतके आहे.</v>
      </c>
    </row>
    <row r="7" spans="1:15" ht="56.25" customHeight="1" x14ac:dyDescent="0.25">
      <c r="A7" s="486" t="str">
        <f>"           "&amp;+'Input Data'!F3&amp;'Input Data'!F4&amp;" (सेवा निवृत्त)"&amp;" यांची सेवा "&amp;'Calculation of Pension'!D8&amp;"झालेली आहे त्यांचे अंतिम वेतन हे रूपये "&amp;'Input Data'!C8&amp;"/- ईतके आहे. त्यांचे खाती दिनांक "&amp;'Input Data'!J7&amp;" रोजी  "&amp;'Calculation of Pension'!E28&amp;"दिवस अर्जित रजा शिल्लक आहे."</f>
        <v xml:space="preserve">           श्री. प्रमोद महादेव पुरी, वरिष्ठ लिपीक,   (सेवा निवृत्त) यांची सेवा 33 Years, 11 Months, 17 Days झालेली आहे त्यांचे अंतिम वेतन हे रूपये 46200/- ईतके आहे. त्यांचे खाती दिनांक 31-01-2029 रोजी  300दिवस अर्जित रजा शिल्लक आहे.</v>
      </c>
      <c r="B7" s="486"/>
      <c r="C7" s="486"/>
      <c r="D7" s="486"/>
      <c r="E7" s="486"/>
    </row>
    <row r="8" spans="1:15" ht="48.75" customHeight="1" x14ac:dyDescent="0.25">
      <c r="A8" s="486" t="str">
        <f>"           "&amp;'Input Data'!F3&amp;'Input Data'!F4&amp;" (सेवा निवृत्त)"&amp;"यांना मूळ वेतन रूपये "&amp;'Input Data'!C8&amp;"/-  त्यावरील अनुज्ञेय महागाई भत्ता 50% या दराने 300 दिवसांचे अर्जित रजेचे रोख मुल्य अनुज्ञेय आहे. "</f>
        <v xml:space="preserve">           श्री. प्रमोद महादेव पुरी, वरिष्ठ लिपीक,   (सेवा निवृत्त)यांना मूळ वेतन रूपये 46200/-  त्यावरील अनुज्ञेय महागाई भत्ता 50% या दराने 300 दिवसांचे अर्जित रजेचे रोख मुल्य अनुज्ञेय आहे. </v>
      </c>
      <c r="B8" s="486"/>
      <c r="C8" s="486"/>
      <c r="D8" s="486"/>
      <c r="E8" s="486"/>
      <c r="K8" s="90"/>
      <c r="O8" s="90" t="s">
        <v>349</v>
      </c>
    </row>
    <row r="9" spans="1:15" ht="18.75" x14ac:dyDescent="0.25">
      <c r="A9" s="460"/>
      <c r="B9" s="460"/>
      <c r="C9" s="460"/>
      <c r="D9" s="460"/>
      <c r="E9" s="460"/>
    </row>
    <row r="10" spans="1:15" ht="18.75" x14ac:dyDescent="0.25">
      <c r="A10" s="487" t="s">
        <v>125</v>
      </c>
      <c r="B10" s="487"/>
      <c r="C10" s="487"/>
      <c r="D10" s="487"/>
      <c r="E10" s="487"/>
    </row>
    <row r="11" spans="1:15" ht="51" customHeight="1" x14ac:dyDescent="0.25"/>
    <row r="15" spans="1:15" ht="18.75" x14ac:dyDescent="0.25">
      <c r="B15" s="89"/>
    </row>
    <row r="16" spans="1:15" ht="18.75" x14ac:dyDescent="0.25">
      <c r="B16" s="89"/>
    </row>
    <row r="17" spans="2:3" ht="18.75" x14ac:dyDescent="0.25">
      <c r="B17" s="89" t="s">
        <v>307</v>
      </c>
    </row>
    <row r="18" spans="2:3" ht="18.75" x14ac:dyDescent="0.25">
      <c r="C18" s="89"/>
    </row>
    <row r="22" spans="2:3" ht="18.75" x14ac:dyDescent="0.25">
      <c r="C22" s="89"/>
    </row>
    <row r="23" spans="2:3" ht="18.75" x14ac:dyDescent="0.25">
      <c r="C23" s="89"/>
    </row>
  </sheetData>
  <mergeCells count="9">
    <mergeCell ref="A9:E9"/>
    <mergeCell ref="A8:E8"/>
    <mergeCell ref="A10:E10"/>
    <mergeCell ref="A1:E1"/>
    <mergeCell ref="A2:E2"/>
    <mergeCell ref="A3:E3"/>
    <mergeCell ref="A4:E4"/>
    <mergeCell ref="A6:E6"/>
    <mergeCell ref="A7:E7"/>
  </mergeCells>
  <pageMargins left="0.31496062992125984" right="0.11811023622047245" top="0.19685039370078741" bottom="0.15748031496062992" header="0" footer="0"/>
  <pageSetup orientation="portrait"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0E0C9F-651B-47D6-B052-2B331459A34C}">
  <dimension ref="A1:L61"/>
  <sheetViews>
    <sheetView view="pageBreakPreview" topLeftCell="A16" zoomScale="145" zoomScaleNormal="100" zoomScaleSheetLayoutView="145" workbookViewId="0">
      <selection activeCell="A17" sqref="A17"/>
    </sheetView>
  </sheetViews>
  <sheetFormatPr defaultColWidth="9.140625" defaultRowHeight="15" x14ac:dyDescent="0.25"/>
  <cols>
    <col min="1" max="1" width="9.140625" style="53"/>
    <col min="2" max="2" width="18.5703125" style="53" customWidth="1"/>
    <col min="3" max="3" width="24" style="53" customWidth="1"/>
    <col min="4" max="4" width="22.7109375" style="53" customWidth="1"/>
    <col min="5" max="5" width="22.85546875" style="53" customWidth="1"/>
    <col min="6" max="6" width="2.5703125" style="53" customWidth="1"/>
    <col min="7" max="16384" width="9.140625" style="53"/>
  </cols>
  <sheetData>
    <row r="1" spans="1:12" ht="7.5" customHeight="1" x14ac:dyDescent="0.25">
      <c r="A1" s="466"/>
      <c r="B1" s="466"/>
      <c r="C1" s="466"/>
      <c r="D1" s="466"/>
      <c r="E1" s="466"/>
    </row>
    <row r="2" spans="1:12" ht="19.5" customHeight="1" x14ac:dyDescent="0.25">
      <c r="A2" s="466"/>
      <c r="B2" s="466"/>
      <c r="C2" s="466"/>
      <c r="D2" s="466"/>
      <c r="E2" s="466"/>
    </row>
    <row r="3" spans="1:12" ht="20.25" customHeight="1" x14ac:dyDescent="0.25">
      <c r="A3" s="68"/>
      <c r="B3" s="68"/>
      <c r="C3" s="68"/>
      <c r="D3" s="68"/>
      <c r="E3" s="68"/>
    </row>
    <row r="4" spans="1:12" ht="18" customHeight="1" x14ac:dyDescent="0.25">
      <c r="A4" s="468" t="s">
        <v>71</v>
      </c>
      <c r="B4" s="468"/>
      <c r="C4" s="468"/>
      <c r="D4" s="468"/>
      <c r="E4" s="468"/>
    </row>
    <row r="5" spans="1:12" ht="18" customHeight="1" x14ac:dyDescent="0.25">
      <c r="A5" s="468" t="s">
        <v>102</v>
      </c>
      <c r="B5" s="468"/>
      <c r="C5" s="468"/>
      <c r="D5" s="468"/>
      <c r="E5" s="468"/>
    </row>
    <row r="6" spans="1:12" ht="18" customHeight="1" x14ac:dyDescent="0.25">
      <c r="A6" s="468" t="s">
        <v>103</v>
      </c>
      <c r="B6" s="468"/>
      <c r="C6" s="468"/>
      <c r="D6" s="468"/>
      <c r="E6" s="468"/>
    </row>
    <row r="7" spans="1:12" ht="18" customHeight="1" x14ac:dyDescent="0.25">
      <c r="A7" s="468" t="s">
        <v>105</v>
      </c>
      <c r="B7" s="468"/>
      <c r="C7" s="468"/>
      <c r="D7" s="468"/>
      <c r="E7" s="468"/>
    </row>
    <row r="8" spans="1:12" ht="22.5" customHeight="1" x14ac:dyDescent="0.25">
      <c r="A8" s="469" t="s">
        <v>106</v>
      </c>
      <c r="B8" s="469"/>
      <c r="C8" s="469"/>
      <c r="D8" s="469"/>
      <c r="E8" s="469"/>
    </row>
    <row r="9" spans="1:12" ht="12.75" customHeight="1" x14ac:dyDescent="0.25">
      <c r="A9" s="469" t="s">
        <v>104</v>
      </c>
      <c r="B9" s="469"/>
      <c r="C9" s="469"/>
      <c r="D9" s="469"/>
      <c r="E9" s="469"/>
    </row>
    <row r="10" spans="1:12" ht="22.5" customHeight="1" x14ac:dyDescent="0.25">
      <c r="A10" s="79" t="s">
        <v>310</v>
      </c>
      <c r="B10" s="91"/>
      <c r="C10" s="91"/>
      <c r="D10" s="91"/>
      <c r="E10" s="91"/>
    </row>
    <row r="11" spans="1:12" ht="36" customHeight="1" x14ac:dyDescent="0.25">
      <c r="A11" s="485" t="s">
        <v>306</v>
      </c>
      <c r="B11" s="485"/>
      <c r="C11" s="485"/>
      <c r="D11" s="485"/>
      <c r="E11" s="485"/>
    </row>
    <row r="12" spans="1:12" ht="26.25" customHeight="1" x14ac:dyDescent="0.25">
      <c r="A12" s="481" t="str">
        <f>+'Input Data'!F3&amp;'Input Data'!F4&amp;'Office N. E.L'!G5</f>
        <v xml:space="preserve">श्री. प्रमोद महादेव पुरी, वरिष्ठ लिपीक,  </v>
      </c>
      <c r="B12" s="481"/>
      <c r="C12" s="481"/>
      <c r="D12" s="481"/>
      <c r="E12" s="481"/>
    </row>
    <row r="13" spans="1:12" ht="18" customHeight="1" x14ac:dyDescent="0.25">
      <c r="A13" s="482" t="s">
        <v>118</v>
      </c>
      <c r="B13" s="482"/>
      <c r="C13" s="482"/>
      <c r="D13" s="482"/>
      <c r="E13" s="482"/>
    </row>
    <row r="14" spans="1:12" ht="42" customHeight="1" x14ac:dyDescent="0.25">
      <c r="A14" s="484" t="str">
        <f>+'Office N. E.L'!A6</f>
        <v xml:space="preserve">           श्री. प्रमोद महादेव पुरी, वरिष्ठ लिपीक,  हे न‍ियत वयोमानानुसार दिनांक 31-01-2029 (म.नं)  शासकीय सेवेतून सेवानिवृत्त होत  आहेत./ झाले आहेत.</v>
      </c>
      <c r="B14" s="484"/>
      <c r="C14" s="484"/>
      <c r="D14" s="484"/>
      <c r="E14" s="484"/>
    </row>
    <row r="15" spans="1:12" ht="43.5" customHeight="1" x14ac:dyDescent="0.25">
      <c r="A15" s="484" t="str">
        <f>"           "&amp;A12&amp;" यांचे मूळ सेवापुस्तकात त्यांचे अर्ज‍ित रजेच्या खाती दिनांक "&amp;'Input Data'!J7&amp;"  रोजी "&amp;'Calculation of Pension'!E28&amp;"दिवस रजा शिल्लक आहे. "</f>
        <v xml:space="preserve">           श्री. प्रमोद महादेव पुरी, वरिष्ठ लिपीक,   यांचे मूळ सेवापुस्तकात त्यांचे अर्ज‍ित रजेच्या खाती दिनांक 31-01-2029  रोजी 300दिवस रजा शिल्लक आहे. </v>
      </c>
      <c r="B15" s="484"/>
      <c r="C15" s="484"/>
      <c r="D15" s="484"/>
      <c r="E15" s="484"/>
      <c r="H15" s="89"/>
      <c r="I15" s="89"/>
      <c r="J15" s="89"/>
      <c r="K15" s="89"/>
      <c r="L15" s="89"/>
    </row>
    <row r="16" spans="1:12" ht="77.25" customHeight="1" x14ac:dyDescent="0.25">
      <c r="A16" s="484" t="str">
        <f>"           "&amp;" म.न.से.(रजा) न‍ियम 1981 मध‍िल न‍ियम 68(1) तसेच महाराष्ट्र शासन,व‍ित्त व‍िभाग, न‍िर्णय क्रमांक अरजा -2401/8/सेवा-9/द‍िनांक 15 जानेवारी 2001 नुसार, मूळ वेतन रूपये "&amp;'Input Data'!C8&amp;"/-  त्यावरील अनुज्ञेय महागाई भत्ता,50% या दराने  "&amp;'Input Data'!F3&amp;'Input Data'!F4&amp;'Office N. E.L'!G5&amp;"यांचे खाती जमा असलेल्या "&amp;'Calculation of Pension'!E28&amp;" द‍िवसांचे अर्ज‍ित रजेचे रोखमुल्य करण्यास मंजुरी देण्यात येत आहे."</f>
        <v xml:space="preserve">            म.न.से.(रजा) न‍ियम 1981 मध‍िल न‍ियम 68(1) तसेच महाराष्ट्र शासन,व‍ित्त व‍िभाग, न‍िर्णय क्रमांक अरजा -2401/8/सेवा-9/द‍िनांक 15 जानेवारी 2001 नुसार, मूळ वेतन रूपये 46200/-  त्यावरील अनुज्ञेय महागाई भत्ता,50% या दराने  श्री. प्रमोद महादेव पुरी, वरिष्ठ लिपीक,  यांचे खाती जमा असलेल्या 300 द‍िवसांचे अर्ज‍ित रजेचे रोखमुल्य करण्यास मंजुरी देण्यात येत आहे.</v>
      </c>
      <c r="B16" s="484"/>
      <c r="C16" s="484"/>
      <c r="D16" s="484"/>
      <c r="E16" s="484"/>
      <c r="H16" s="236"/>
      <c r="I16" s="92"/>
      <c r="J16" s="236"/>
      <c r="K16" s="236"/>
      <c r="L16" s="236"/>
    </row>
    <row r="17" spans="1:12" ht="25.5" customHeight="1" x14ac:dyDescent="0.25">
      <c r="A17" s="92"/>
      <c r="H17" s="92"/>
      <c r="I17" s="92"/>
      <c r="J17" s="92"/>
      <c r="K17" s="92"/>
      <c r="L17" s="92"/>
    </row>
    <row r="18" spans="1:12" ht="29.25" customHeight="1" x14ac:dyDescent="0.25">
      <c r="A18" s="92" t="s">
        <v>119</v>
      </c>
    </row>
    <row r="19" spans="1:12" ht="18.75" x14ac:dyDescent="0.25">
      <c r="D19" s="93" t="s">
        <v>122</v>
      </c>
    </row>
    <row r="20" spans="1:12" ht="18.75" x14ac:dyDescent="0.25">
      <c r="A20" s="80"/>
      <c r="D20" s="93" t="s">
        <v>121</v>
      </c>
    </row>
    <row r="21" spans="1:12" ht="19.5" customHeight="1" x14ac:dyDescent="0.25">
      <c r="A21" s="92" t="s">
        <v>311</v>
      </c>
    </row>
    <row r="22" spans="1:12" ht="18.75" x14ac:dyDescent="0.25">
      <c r="A22" s="92" t="s">
        <v>120</v>
      </c>
    </row>
    <row r="23" spans="1:12" ht="18.75" x14ac:dyDescent="0.25">
      <c r="A23" s="484" t="s">
        <v>312</v>
      </c>
      <c r="B23" s="484"/>
      <c r="C23" s="484"/>
      <c r="D23" s="484"/>
      <c r="E23" s="484"/>
    </row>
    <row r="24" spans="1:12" ht="45" customHeight="1" x14ac:dyDescent="0.25">
      <c r="A24" s="484" t="str">
        <f>+'GPF Forms'!B91</f>
        <v>श्री. प्रमोद महादेव पुरी, वरिष्ठ लिपीक,  जयश्री अपार्टमेन्ट, सौरभ कॉलनी, वि.म.वि.रोड, अमरावती. महाराष्ट्र 444604 यांना माहितीसाठी अग्रेषित.</v>
      </c>
      <c r="B24" s="484"/>
      <c r="C24" s="484"/>
      <c r="D24" s="484"/>
      <c r="E24" s="484"/>
    </row>
    <row r="25" spans="1:12" ht="21.75" customHeight="1" x14ac:dyDescent="0.25">
      <c r="A25" s="484" t="s">
        <v>313</v>
      </c>
      <c r="B25" s="484"/>
      <c r="C25" s="484"/>
      <c r="D25" s="484"/>
      <c r="E25" s="484"/>
    </row>
    <row r="26" spans="1:12" ht="36" customHeight="1" x14ac:dyDescent="0.25">
      <c r="C26" s="235" t="s">
        <v>308</v>
      </c>
    </row>
    <row r="27" spans="1:12" ht="19.5" customHeight="1" x14ac:dyDescent="0.25">
      <c r="C27" s="235" t="s">
        <v>309</v>
      </c>
    </row>
    <row r="28" spans="1:12" ht="83.25" customHeight="1" x14ac:dyDescent="0.25">
      <c r="C28" s="235"/>
    </row>
    <row r="29" spans="1:12" ht="35.25" customHeight="1" x14ac:dyDescent="0.25">
      <c r="C29" s="235"/>
    </row>
    <row r="30" spans="1:12" ht="23.25" customHeight="1" x14ac:dyDescent="0.25">
      <c r="C30" s="92"/>
    </row>
    <row r="31" spans="1:12" ht="63.75" customHeight="1" x14ac:dyDescent="0.25">
      <c r="C31" s="92"/>
    </row>
    <row r="32" spans="1:12" ht="35.25" customHeight="1" x14ac:dyDescent="0.25">
      <c r="C32" s="92"/>
    </row>
    <row r="33" spans="3:3" ht="35.25" customHeight="1" x14ac:dyDescent="0.25">
      <c r="C33" s="92"/>
    </row>
    <row r="34" spans="3:3" ht="42.75" customHeight="1" x14ac:dyDescent="0.25">
      <c r="C34" s="234"/>
    </row>
    <row r="35" spans="3:3" ht="79.5" customHeight="1" x14ac:dyDescent="0.25"/>
    <row r="36" spans="3:3" ht="72" customHeight="1" x14ac:dyDescent="0.25"/>
    <row r="37" spans="3:3" ht="35.25" customHeight="1" x14ac:dyDescent="0.25"/>
    <row r="38" spans="3:3" ht="21" customHeight="1" x14ac:dyDescent="0.25"/>
    <row r="39" spans="3:3" ht="35.25" customHeight="1" x14ac:dyDescent="0.25"/>
    <row r="40" spans="3:3" ht="24.75" customHeight="1" x14ac:dyDescent="0.25"/>
    <row r="41" spans="3:3" ht="35.25" customHeight="1" x14ac:dyDescent="0.25"/>
    <row r="42" spans="3:3" ht="35.25" customHeight="1" x14ac:dyDescent="0.25"/>
    <row r="43" spans="3:3" ht="51.75" customHeight="1" x14ac:dyDescent="0.25"/>
    <row r="44" spans="3:3" ht="51.75" customHeight="1" x14ac:dyDescent="0.25"/>
    <row r="45" spans="3:3" ht="51.75" customHeight="1" x14ac:dyDescent="0.25"/>
    <row r="46" spans="3:3" ht="35.25" customHeight="1" x14ac:dyDescent="0.25"/>
    <row r="47" spans="3:3" ht="84" customHeight="1" x14ac:dyDescent="0.25"/>
    <row r="48" spans="3:3" ht="21.75" customHeight="1" x14ac:dyDescent="0.25"/>
    <row r="49" ht="21.75" customHeight="1" x14ac:dyDescent="0.25"/>
    <row r="50" ht="21.75" customHeight="1" x14ac:dyDescent="0.25"/>
    <row r="51" ht="21" customHeight="1" x14ac:dyDescent="0.25"/>
    <row r="52" ht="35.25" customHeight="1" x14ac:dyDescent="0.25"/>
    <row r="53" ht="35.25" customHeight="1" x14ac:dyDescent="0.25"/>
    <row r="54" ht="35.25" customHeight="1" x14ac:dyDescent="0.25"/>
    <row r="55" ht="35.25" customHeight="1" x14ac:dyDescent="0.25"/>
    <row r="56" ht="35.25" customHeight="1" x14ac:dyDescent="0.25"/>
    <row r="57" ht="35.25" customHeight="1" x14ac:dyDescent="0.25"/>
    <row r="58" ht="35.25" customHeight="1" x14ac:dyDescent="0.25"/>
    <row r="59" ht="18.75" customHeight="1" x14ac:dyDescent="0.25"/>
    <row r="60" ht="21" customHeight="1" x14ac:dyDescent="0.25"/>
    <row r="61" ht="23.25" customHeight="1" x14ac:dyDescent="0.25"/>
  </sheetData>
  <mergeCells count="17">
    <mergeCell ref="A25:E25"/>
    <mergeCell ref="A15:E15"/>
    <mergeCell ref="A16:E16"/>
    <mergeCell ref="A24:E24"/>
    <mergeCell ref="A23:E23"/>
    <mergeCell ref="A14:E14"/>
    <mergeCell ref="A1:E1"/>
    <mergeCell ref="A2:E2"/>
    <mergeCell ref="A4:E4"/>
    <mergeCell ref="A5:E5"/>
    <mergeCell ref="A6:E6"/>
    <mergeCell ref="A7:E7"/>
    <mergeCell ref="A8:E8"/>
    <mergeCell ref="A9:E9"/>
    <mergeCell ref="A11:E11"/>
    <mergeCell ref="A12:E12"/>
    <mergeCell ref="A13:E13"/>
  </mergeCells>
  <pageMargins left="0.31496062992125984" right="0.11811023622047245" top="0.35433070866141736" bottom="0.15748031496062992" header="0" footer="0"/>
  <pageSetup paperSize="9" orientation="portrait"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FD2E10-410F-4DD2-82BC-AE800074F9BA}">
  <dimension ref="A1:R44"/>
  <sheetViews>
    <sheetView view="pageBreakPreview" zoomScale="145" zoomScaleNormal="100" zoomScaleSheetLayoutView="145" workbookViewId="0">
      <selection activeCell="A6" sqref="A6"/>
    </sheetView>
  </sheetViews>
  <sheetFormatPr defaultColWidth="9.140625" defaultRowHeight="15" x14ac:dyDescent="0.25"/>
  <cols>
    <col min="1" max="1" width="4.7109375" style="90" customWidth="1"/>
    <col min="2" max="2" width="28.140625" style="90" customWidth="1"/>
    <col min="3" max="3" width="2.5703125" style="90" customWidth="1"/>
    <col min="4" max="4" width="7.7109375" style="90" customWidth="1"/>
    <col min="5" max="5" width="18.28515625" style="90" customWidth="1"/>
    <col min="6" max="6" width="9.85546875" style="90" customWidth="1"/>
    <col min="7" max="7" width="9" style="90" customWidth="1"/>
    <col min="8" max="8" width="7" style="90" customWidth="1"/>
    <col min="9" max="9" width="7.5703125" style="90" customWidth="1"/>
    <col min="10" max="16384" width="9.140625" style="90"/>
  </cols>
  <sheetData>
    <row r="1" spans="1:9" x14ac:dyDescent="0.25">
      <c r="A1" s="1" t="s">
        <v>7</v>
      </c>
      <c r="B1" s="507" t="s">
        <v>2</v>
      </c>
      <c r="C1" s="507"/>
      <c r="D1" s="507"/>
      <c r="E1" s="507"/>
      <c r="F1" s="507"/>
      <c r="G1" s="507"/>
      <c r="H1" s="507"/>
      <c r="I1" s="507"/>
    </row>
    <row r="2" spans="1:9" ht="60" x14ac:dyDescent="0.25">
      <c r="A2" s="20"/>
      <c r="B2" s="261" t="s">
        <v>5</v>
      </c>
      <c r="C2" s="508" t="s">
        <v>3</v>
      </c>
      <c r="D2" s="508"/>
      <c r="E2" s="261" t="s">
        <v>30</v>
      </c>
      <c r="F2" s="261" t="s">
        <v>0</v>
      </c>
      <c r="G2" s="261" t="s">
        <v>12</v>
      </c>
      <c r="H2" s="261" t="s">
        <v>11</v>
      </c>
      <c r="I2" s="261" t="s">
        <v>10</v>
      </c>
    </row>
    <row r="3" spans="1:9" ht="27" customHeight="1" x14ac:dyDescent="0.25">
      <c r="A3" s="40">
        <v>1</v>
      </c>
      <c r="B3" s="23"/>
      <c r="C3" s="498" t="s">
        <v>36</v>
      </c>
      <c r="D3" s="498"/>
      <c r="E3" s="262" t="s">
        <v>37</v>
      </c>
      <c r="F3" s="262"/>
      <c r="G3" s="262" t="s">
        <v>38</v>
      </c>
      <c r="H3" s="262" t="s">
        <v>37</v>
      </c>
      <c r="I3" s="262" t="s">
        <v>38</v>
      </c>
    </row>
    <row r="4" spans="1:9" ht="27" customHeight="1" x14ac:dyDescent="0.25">
      <c r="A4" s="41">
        <v>2</v>
      </c>
      <c r="B4" s="23"/>
      <c r="C4" s="509"/>
      <c r="D4" s="509"/>
      <c r="E4" s="21"/>
      <c r="F4" s="21"/>
      <c r="G4" s="21"/>
      <c r="H4" s="21"/>
      <c r="I4" s="21"/>
    </row>
    <row r="5" spans="1:9" ht="27" customHeight="1" x14ac:dyDescent="0.25">
      <c r="A5" s="41">
        <v>3</v>
      </c>
      <c r="B5" s="23"/>
      <c r="C5" s="509"/>
      <c r="D5" s="509"/>
      <c r="E5" s="21"/>
      <c r="F5" s="21"/>
      <c r="G5" s="21"/>
      <c r="H5" s="21"/>
      <c r="I5" s="21"/>
    </row>
    <row r="6" spans="1:9" ht="27" customHeight="1" x14ac:dyDescent="0.25">
      <c r="A6" s="42">
        <v>4</v>
      </c>
      <c r="B6" s="24"/>
      <c r="C6" s="510"/>
      <c r="D6" s="510"/>
      <c r="E6" s="22"/>
      <c r="F6" s="22"/>
      <c r="G6" s="22"/>
      <c r="H6" s="22"/>
      <c r="I6" s="22"/>
    </row>
    <row r="7" spans="1:9" ht="27" customHeight="1" x14ac:dyDescent="0.25"/>
    <row r="8" spans="1:9" ht="27" customHeight="1" x14ac:dyDescent="0.25">
      <c r="A8" s="36" t="s">
        <v>8</v>
      </c>
      <c r="B8" s="507" t="s">
        <v>4</v>
      </c>
      <c r="C8" s="507"/>
      <c r="D8" s="507"/>
      <c r="E8" s="507"/>
      <c r="F8" s="507"/>
      <c r="G8" s="507"/>
      <c r="H8" s="507"/>
      <c r="I8" s="507"/>
    </row>
    <row r="9" spans="1:9" ht="27" customHeight="1" x14ac:dyDescent="0.25">
      <c r="A9" s="265" t="s">
        <v>39</v>
      </c>
      <c r="B9" s="265" t="s">
        <v>5</v>
      </c>
      <c r="C9" s="506" t="s">
        <v>3</v>
      </c>
      <c r="D9" s="506"/>
      <c r="E9" s="265" t="s">
        <v>31</v>
      </c>
      <c r="F9" s="506" t="s">
        <v>6</v>
      </c>
      <c r="G9" s="506"/>
      <c r="H9" s="506"/>
    </row>
    <row r="10" spans="1:9" ht="27" customHeight="1" x14ac:dyDescent="0.25">
      <c r="A10" s="40">
        <v>1</v>
      </c>
      <c r="B10" s="23"/>
      <c r="C10" s="498"/>
      <c r="D10" s="498"/>
      <c r="E10" s="43" t="s">
        <v>51</v>
      </c>
      <c r="F10" s="499"/>
      <c r="G10" s="499"/>
      <c r="H10" s="499"/>
    </row>
    <row r="11" spans="1:9" ht="27" customHeight="1" x14ac:dyDescent="0.25">
      <c r="A11" s="41">
        <v>2</v>
      </c>
      <c r="B11" s="25"/>
      <c r="C11" s="500"/>
      <c r="D11" s="500"/>
      <c r="E11" s="43" t="s">
        <v>51</v>
      </c>
      <c r="F11" s="501"/>
      <c r="G11" s="501"/>
      <c r="H11" s="501"/>
    </row>
    <row r="12" spans="1:9" ht="27" customHeight="1" x14ac:dyDescent="0.25">
      <c r="A12" s="42">
        <v>3</v>
      </c>
      <c r="B12" s="26"/>
      <c r="C12" s="502"/>
      <c r="D12" s="502"/>
      <c r="E12" s="263" t="s">
        <v>51</v>
      </c>
      <c r="F12" s="503"/>
      <c r="G12" s="503"/>
      <c r="H12" s="503"/>
    </row>
    <row r="13" spans="1:9" ht="27" customHeight="1" x14ac:dyDescent="0.25">
      <c r="A13" s="30"/>
      <c r="B13" s="31"/>
      <c r="C13" s="32"/>
      <c r="D13" s="32"/>
      <c r="E13" s="33"/>
      <c r="F13" s="34"/>
      <c r="G13" s="34"/>
      <c r="H13" s="34"/>
    </row>
    <row r="14" spans="1:9" ht="27" customHeight="1" thickBot="1" x14ac:dyDescent="0.3">
      <c r="A14" s="37" t="s">
        <v>9</v>
      </c>
      <c r="B14" s="90" t="s">
        <v>32</v>
      </c>
      <c r="F14" s="504" t="s">
        <v>33</v>
      </c>
      <c r="G14" s="504"/>
      <c r="H14" s="504"/>
    </row>
    <row r="15" spans="1:9" ht="27" customHeight="1" x14ac:dyDescent="0.25">
      <c r="B15" s="2"/>
      <c r="F15" s="5"/>
      <c r="G15" s="6"/>
      <c r="H15" s="7"/>
    </row>
    <row r="16" spans="1:9" ht="27" customHeight="1" x14ac:dyDescent="0.25">
      <c r="B16" s="3"/>
      <c r="F16" s="8"/>
      <c r="G16" s="9"/>
      <c r="H16" s="10"/>
    </row>
    <row r="17" spans="1:9" ht="27" customHeight="1" x14ac:dyDescent="0.25">
      <c r="B17" s="3"/>
      <c r="F17" s="8"/>
      <c r="G17" s="9"/>
      <c r="H17" s="10"/>
    </row>
    <row r="18" spans="1:9" ht="27" customHeight="1" x14ac:dyDescent="0.25">
      <c r="B18" s="35" t="s">
        <v>40</v>
      </c>
      <c r="F18" s="8"/>
      <c r="G18" s="9"/>
      <c r="H18" s="10"/>
    </row>
    <row r="19" spans="1:9" ht="27" customHeight="1" thickBot="1" x14ac:dyDescent="0.3">
      <c r="B19" s="3"/>
      <c r="F19" s="11"/>
      <c r="G19" s="12"/>
      <c r="H19" s="13"/>
    </row>
    <row r="20" spans="1:9" ht="27" customHeight="1" x14ac:dyDescent="0.25">
      <c r="B20" s="3"/>
    </row>
    <row r="21" spans="1:9" ht="9.75" customHeight="1" thickBot="1" x14ac:dyDescent="0.3">
      <c r="B21" s="4"/>
    </row>
    <row r="23" spans="1:9" ht="30" customHeight="1" x14ac:dyDescent="0.25">
      <c r="A23" s="1" t="s">
        <v>41</v>
      </c>
      <c r="B23" s="495" t="s">
        <v>49</v>
      </c>
      <c r="C23" s="495"/>
      <c r="D23" s="495"/>
      <c r="E23" s="495"/>
      <c r="F23" s="495"/>
      <c r="G23" s="495"/>
      <c r="H23" s="495"/>
      <c r="I23" s="495"/>
    </row>
    <row r="24" spans="1:9" ht="30" customHeight="1" x14ac:dyDescent="0.25">
      <c r="A24" s="40">
        <v>1</v>
      </c>
      <c r="B24" s="27" t="s">
        <v>25</v>
      </c>
      <c r="C24" s="27" t="s">
        <v>13</v>
      </c>
      <c r="D24" s="505"/>
      <c r="E24" s="505"/>
      <c r="F24" s="505"/>
      <c r="G24" s="505"/>
      <c r="H24" s="505"/>
      <c r="I24" s="505"/>
    </row>
    <row r="25" spans="1:9" ht="30" customHeight="1" x14ac:dyDescent="0.25">
      <c r="A25" s="41">
        <v>2</v>
      </c>
      <c r="B25" s="28" t="s">
        <v>26</v>
      </c>
      <c r="C25" s="28" t="s">
        <v>13</v>
      </c>
      <c r="D25" s="497"/>
      <c r="E25" s="497"/>
      <c r="F25" s="497"/>
      <c r="G25" s="497"/>
      <c r="H25" s="497"/>
      <c r="I25" s="497"/>
    </row>
    <row r="26" spans="1:9" ht="30" customHeight="1" x14ac:dyDescent="0.25">
      <c r="A26" s="41">
        <v>3</v>
      </c>
      <c r="B26" s="28" t="s">
        <v>27</v>
      </c>
      <c r="C26" s="28" t="s">
        <v>13</v>
      </c>
      <c r="D26" s="497"/>
      <c r="E26" s="497"/>
      <c r="F26" s="497"/>
      <c r="G26" s="497"/>
      <c r="H26" s="497"/>
      <c r="I26" s="497"/>
    </row>
    <row r="27" spans="1:9" ht="30" customHeight="1" x14ac:dyDescent="0.25">
      <c r="A27" s="41">
        <v>4</v>
      </c>
      <c r="B27" s="28" t="s">
        <v>28</v>
      </c>
      <c r="C27" s="28" t="s">
        <v>13</v>
      </c>
      <c r="D27" s="497"/>
      <c r="E27" s="497"/>
      <c r="F27" s="497"/>
      <c r="G27" s="497"/>
      <c r="H27" s="497"/>
      <c r="I27" s="497"/>
    </row>
    <row r="28" spans="1:9" ht="30.75" customHeight="1" x14ac:dyDescent="0.25">
      <c r="A28" s="42">
        <v>5</v>
      </c>
      <c r="B28" s="29" t="s">
        <v>29</v>
      </c>
      <c r="C28" s="29" t="s">
        <v>13</v>
      </c>
      <c r="D28" s="494"/>
      <c r="E28" s="494"/>
      <c r="F28" s="494"/>
      <c r="G28" s="494"/>
      <c r="H28" s="494"/>
      <c r="I28" s="494"/>
    </row>
    <row r="29" spans="1:9" ht="7.9" customHeight="1" x14ac:dyDescent="0.25"/>
    <row r="30" spans="1:9" x14ac:dyDescent="0.25">
      <c r="A30" s="1" t="s">
        <v>42</v>
      </c>
      <c r="B30" s="495" t="s">
        <v>43</v>
      </c>
      <c r="C30" s="495"/>
      <c r="D30" s="495"/>
      <c r="E30" s="495"/>
      <c r="F30" s="495"/>
      <c r="G30" s="495"/>
      <c r="H30" s="495"/>
      <c r="I30" s="495"/>
    </row>
    <row r="31" spans="1:9" ht="45" customHeight="1" x14ac:dyDescent="0.25">
      <c r="A31" s="44">
        <v>1</v>
      </c>
      <c r="B31" s="496" t="s">
        <v>44</v>
      </c>
      <c r="C31" s="496"/>
      <c r="D31" s="496"/>
      <c r="E31" s="45" t="s">
        <v>45</v>
      </c>
      <c r="F31" s="9"/>
      <c r="G31" s="9"/>
      <c r="H31" s="9"/>
      <c r="I31" s="9"/>
    </row>
    <row r="32" spans="1:9" ht="30.75" customHeight="1" x14ac:dyDescent="0.25">
      <c r="A32" s="44">
        <v>2</v>
      </c>
      <c r="B32" s="496" t="s">
        <v>46</v>
      </c>
      <c r="C32" s="496"/>
      <c r="D32" s="496"/>
      <c r="E32" s="45" t="s">
        <v>45</v>
      </c>
      <c r="F32" s="9"/>
      <c r="G32" s="9"/>
      <c r="H32" s="9"/>
      <c r="I32" s="9"/>
    </row>
    <row r="33" spans="1:18" ht="34.5" customHeight="1" x14ac:dyDescent="0.25">
      <c r="A33" s="44">
        <v>3</v>
      </c>
      <c r="B33" s="496" t="s">
        <v>54</v>
      </c>
      <c r="C33" s="496"/>
      <c r="D33" s="496"/>
      <c r="E33" s="45" t="s">
        <v>47</v>
      </c>
      <c r="F33" s="9"/>
      <c r="G33" s="14"/>
      <c r="H33" s="15"/>
      <c r="I33" s="16"/>
    </row>
    <row r="34" spans="1:18" ht="29.25" customHeight="1" x14ac:dyDescent="0.25">
      <c r="A34" s="44">
        <v>4</v>
      </c>
      <c r="B34" s="496" t="s">
        <v>50</v>
      </c>
      <c r="C34" s="496"/>
      <c r="D34" s="496"/>
      <c r="E34" s="45" t="s">
        <v>47</v>
      </c>
      <c r="F34" s="9"/>
      <c r="G34" s="17"/>
      <c r="H34" s="9"/>
      <c r="I34" s="38"/>
    </row>
    <row r="35" spans="1:18" ht="30" customHeight="1" x14ac:dyDescent="0.25">
      <c r="A35" s="44">
        <v>5</v>
      </c>
      <c r="B35" s="491" t="s">
        <v>52</v>
      </c>
      <c r="C35" s="491"/>
      <c r="D35" s="491"/>
      <c r="E35" s="45" t="s">
        <v>47</v>
      </c>
      <c r="F35" s="9"/>
      <c r="G35" s="17"/>
      <c r="H35" s="9"/>
      <c r="I35" s="38"/>
    </row>
    <row r="36" spans="1:18" ht="18" x14ac:dyDescent="0.25">
      <c r="A36" s="44">
        <v>6</v>
      </c>
      <c r="B36" s="491" t="s">
        <v>53</v>
      </c>
      <c r="C36" s="491"/>
      <c r="D36" s="491"/>
      <c r="E36" s="45" t="s">
        <v>47</v>
      </c>
      <c r="F36" s="9"/>
      <c r="G36" s="18"/>
      <c r="H36" s="19"/>
      <c r="I36" s="39"/>
    </row>
    <row r="37" spans="1:18" x14ac:dyDescent="0.25">
      <c r="A37" s="264"/>
      <c r="B37" s="492"/>
      <c r="C37" s="492"/>
      <c r="D37" s="492"/>
      <c r="E37" s="15"/>
      <c r="G37" s="493" t="s">
        <v>48</v>
      </c>
      <c r="H37" s="493"/>
      <c r="I37" s="493"/>
    </row>
    <row r="44" spans="1:18" ht="24" customHeight="1" x14ac:dyDescent="0.25">
      <c r="R44" s="260"/>
    </row>
  </sheetData>
  <mergeCells count="31">
    <mergeCell ref="C9:D9"/>
    <mergeCell ref="F9:H9"/>
    <mergeCell ref="B1:I1"/>
    <mergeCell ref="C2:D2"/>
    <mergeCell ref="C3:D3"/>
    <mergeCell ref="C4:D4"/>
    <mergeCell ref="C5:D5"/>
    <mergeCell ref="C6:D6"/>
    <mergeCell ref="B8:I8"/>
    <mergeCell ref="D27:I27"/>
    <mergeCell ref="C10:D10"/>
    <mergeCell ref="F10:H10"/>
    <mergeCell ref="C11:D11"/>
    <mergeCell ref="F11:H11"/>
    <mergeCell ref="C12:D12"/>
    <mergeCell ref="F12:H12"/>
    <mergeCell ref="F14:H14"/>
    <mergeCell ref="B23:I23"/>
    <mergeCell ref="D24:I24"/>
    <mergeCell ref="D25:I25"/>
    <mergeCell ref="D26:I26"/>
    <mergeCell ref="B35:D35"/>
    <mergeCell ref="B36:D36"/>
    <mergeCell ref="B37:D37"/>
    <mergeCell ref="G37:I37"/>
    <mergeCell ref="D28:I28"/>
    <mergeCell ref="B30:I30"/>
    <mergeCell ref="B31:D31"/>
    <mergeCell ref="B32:D32"/>
    <mergeCell ref="B33:D33"/>
    <mergeCell ref="B34:D34"/>
  </mergeCells>
  <pageMargins left="0.31496062992125984" right="0.11811023622047245" top="0.35433070866141736" bottom="0.35433070866141736" header="0" footer="0"/>
  <pageSetup paperSize="9" orientation="portrait" r:id="rId1"/>
  <rowBreaks count="1" manualBreakCount="1">
    <brk id="42"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Input Data</vt:lpstr>
      <vt:lpstr>Office N. Pension</vt:lpstr>
      <vt:lpstr>Calculation of Pension</vt:lpstr>
      <vt:lpstr>Commutation Form A</vt:lpstr>
      <vt:lpstr>Commutation Form B</vt:lpstr>
      <vt:lpstr>नमुना ५</vt:lpstr>
      <vt:lpstr>नमुना ५ वर्णपट</vt:lpstr>
      <vt:lpstr>नमुना ५ छायाचित्र</vt:lpstr>
      <vt:lpstr>प्रमाणपत्र NOC</vt:lpstr>
      <vt:lpstr>Office N.GPF</vt:lpstr>
      <vt:lpstr>GPF Forms</vt:lpstr>
      <vt:lpstr>GPF AG later</vt:lpstr>
      <vt:lpstr>Office N. E.L</vt:lpstr>
      <vt:lpstr>E.L.Order</vt:lpstr>
      <vt:lpstr> Data pension</vt:lpstr>
      <vt:lpstr>' Data pension'!Print_Area</vt:lpstr>
      <vt:lpstr>'Calculation of Pension'!Print_Area</vt:lpstr>
      <vt:lpstr>'Commutation Form A'!Print_Area</vt:lpstr>
      <vt:lpstr>'Commutation Form B'!Print_Area</vt:lpstr>
      <vt:lpstr>E.L.Order!Print_Area</vt:lpstr>
      <vt:lpstr>'GPF AG later'!Print_Area</vt:lpstr>
      <vt:lpstr>'GPF Forms'!Print_Area</vt:lpstr>
      <vt:lpstr>'Input Data'!Print_Area</vt:lpstr>
      <vt:lpstr>'Office N. E.L'!Print_Area</vt:lpstr>
      <vt:lpstr>'Office N. Pension'!Print_Area</vt:lpstr>
      <vt:lpstr>'Office N.GPF'!Print_Area</vt:lpstr>
      <vt:lpstr>'नमुना ५'!Print_Area</vt:lpstr>
      <vt:lpstr>'नमुना ५ छायाचित्र'!Print_Area</vt:lpstr>
      <vt:lpstr>'नमुना ५ वर्णपट'!Print_Area</vt:lpstr>
      <vt:lpstr>'प्रमाणपत्र NOC'!Print_Area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2024-12-18T07:45:15Z</dcterms:modified>
</cp:coreProperties>
</file>