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VQCC OFFICE 2025\D.Arrears Calculation 2025\D.A. Arrears 2025\"/>
    </mc:Choice>
  </mc:AlternateContent>
  <xr:revisionPtr revIDLastSave="0" documentId="13_ncr:1_{269D8791-8CCB-417F-9F49-4C8034B17C10}" xr6:coauthVersionLast="47" xr6:coauthVersionMax="47" xr10:uidLastSave="{00000000-0000-0000-0000-000000000000}"/>
  <bookViews>
    <workbookView xWindow="-120" yWindow="-120" windowWidth="29040" windowHeight="15720" tabRatio="757" xr2:uid="{00000000-000D-0000-FFFF-FFFF00000000}"/>
  </bookViews>
  <sheets>
    <sheet name="DCPS" sheetId="343" r:id="rId1"/>
    <sheet name="GPF" sheetId="342" r:id="rId2"/>
  </sheets>
  <externalReferences>
    <externalReference r:id="rId3"/>
  </externalReferences>
  <definedNames>
    <definedName name="__123Graph_D" localSheetId="0" hidden="1">'[1]COMPUTER SLIP'!#REF!</definedName>
    <definedName name="__123Graph_D" localSheetId="1" hidden="1">'[1]COMPUTER SLIP'!#REF!</definedName>
    <definedName name="__123Graph_D" hidden="1">'[1]COMPUTER SLIP'!#REF!</definedName>
    <definedName name="_Key1" localSheetId="0" hidden="1">#REF!</definedName>
    <definedName name="_Key1" localSheetId="1" hidden="1">#REF!</definedName>
    <definedName name="_Key1" hidden="1">#REF!</definedName>
    <definedName name="_Order1" hidden="1">255</definedName>
    <definedName name="_Sort" localSheetId="0" hidden="1">#REF!</definedName>
    <definedName name="_Sort" localSheetId="1" hidden="1">#REF!</definedName>
    <definedName name="_Sort" hidden="1">#REF!</definedName>
    <definedName name="a" localSheetId="0" hidden="1">'[1]COMPUTER SLIP'!#REF!</definedName>
    <definedName name="a" localSheetId="1" hidden="1">'[1]COMPUTER SLIP'!#REF!</definedName>
    <definedName name="a" hidden="1">'[1]COMPUTER SLIP'!#REF!</definedName>
    <definedName name="Beg_Bal" localSheetId="0">#REF!</definedName>
    <definedName name="Beg_Bal" localSheetId="1">#REF!</definedName>
    <definedName name="Beg_Bal">#REF!</definedName>
    <definedName name="Cum_Int" localSheetId="0">#REF!</definedName>
    <definedName name="Cum_Int" localSheetId="1">#REF!</definedName>
    <definedName name="Cum_Int">#REF!</definedName>
    <definedName name="Data" localSheetId="0">#REF!</definedName>
    <definedName name="Data" localSheetId="1">#REF!</definedName>
    <definedName name="Data">#REF!</definedName>
    <definedName name="End_Bal" localSheetId="0">#REF!</definedName>
    <definedName name="End_Bal" localSheetId="1">#REF!</definedName>
    <definedName name="End_Bal">#REF!</definedName>
    <definedName name="Extra_Pay" localSheetId="0">#REF!</definedName>
    <definedName name="Extra_Pay" localSheetId="1">#REF!</definedName>
    <definedName name="Extra_Pay">#REF!</definedName>
    <definedName name="Full_Print" localSheetId="0">#REF!</definedName>
    <definedName name="Full_Print" localSheetId="1">#REF!</definedName>
    <definedName name="Full_Print">#REF!</definedName>
    <definedName name="Header_Row" localSheetId="0">ROW(#REF!)</definedName>
    <definedName name="Header_Row" localSheetId="1">ROW(#REF!)</definedName>
    <definedName name="Header_Row">ROW(#REF!)</definedName>
    <definedName name="Int" localSheetId="0">#REF!</definedName>
    <definedName name="Int" localSheetId="1">#REF!</definedName>
    <definedName name="Int">#REF!</definedName>
    <definedName name="Interest_Rate" localSheetId="0">#REF!</definedName>
    <definedName name="Interest_Rate" localSheetId="1">#REF!</definedName>
    <definedName name="Interest_Rate">#REF!</definedName>
    <definedName name="Last_Row" localSheetId="0">#N/A</definedName>
    <definedName name="Last_Row" localSheetId="1">#N/A</definedName>
    <definedName name="Last_Row">IF([0]!Values_Entered,Header_Row+[0]!Number_of_Payments,Header_Row)</definedName>
    <definedName name="Loan_Amount" localSheetId="0">#REF!</definedName>
    <definedName name="Loan_Amount" localSheetId="1">#REF!</definedName>
    <definedName name="Loan_Amount">#REF!</definedName>
    <definedName name="Loan_Start" localSheetId="0">#REF!</definedName>
    <definedName name="Loan_Start" localSheetId="1">#REF!</definedName>
    <definedName name="Loan_Start">#REF!</definedName>
    <definedName name="Loan_Years" localSheetId="0">#REF!</definedName>
    <definedName name="Loan_Years" localSheetId="1">#REF!</definedName>
    <definedName name="Loan_Years">#REF!</definedName>
    <definedName name="Num_Pmt_Per_Year" localSheetId="0">#REF!</definedName>
    <definedName name="Num_Pmt_Per_Year" localSheetId="1">#REF!</definedName>
    <definedName name="Num_Pmt_Per_Year">#REF!</definedName>
    <definedName name="Number_of_Payments" localSheetId="0">MATCH(0.01,DCPS!End_Bal,-1)+1</definedName>
    <definedName name="Number_of_Payments" localSheetId="1">MATCH(0.01,GPF!End_Bal,-1)+1</definedName>
    <definedName name="Number_of_Payments">MATCH(0.01,End_Bal,-1)+1</definedName>
    <definedName name="p" localSheetId="0" hidden="1">'[1]COMPUTER SLIP'!#REF!</definedName>
    <definedName name="p" localSheetId="1" hidden="1">'[1]COMPUTER SLIP'!#REF!</definedName>
    <definedName name="p" hidden="1">'[1]COMPUTER SLIP'!#REF!</definedName>
    <definedName name="Pay_Date" localSheetId="0">#REF!</definedName>
    <definedName name="Pay_Date" localSheetId="1">#REF!</definedName>
    <definedName name="Pay_Date">#REF!</definedName>
    <definedName name="Pay_Num" localSheetId="0">#REF!</definedName>
    <definedName name="Pay_Num" localSheetId="1">#REF!</definedName>
    <definedName name="Pay_Num">#REF!</definedName>
    <definedName name="Payment_Date" localSheetId="0">DATE(YEAR(DCPS!Loan_Start),MONTH(DCPS!Loan_Start)+Payment_Number,DAY(DCPS!Loan_Start))</definedName>
    <definedName name="Payment_Date" localSheetId="1">DATE(YEAR(GPF!Loan_Start),MONTH(GPF!Loan_Start)+Payment_Number,DAY(GPF!Loan_Start))</definedName>
    <definedName name="Payment_Date">DATE(YEAR(Loan_Start),MONTH(Loan_Start)+Payment_Number,DAY(Loan_Start))</definedName>
    <definedName name="ppp" localSheetId="0" hidden="1">'[1]COMPUTER SLIP'!#REF!</definedName>
    <definedName name="ppp" localSheetId="1" hidden="1">'[1]COMPUTER SLIP'!#REF!</definedName>
    <definedName name="ppp" hidden="1">'[1]COMPUTER SLIP'!#REF!</definedName>
    <definedName name="pppp" localSheetId="0" hidden="1">#REF!</definedName>
    <definedName name="pppp" localSheetId="1" hidden="1">#REF!</definedName>
    <definedName name="pppp" hidden="1">#REF!</definedName>
    <definedName name="Princ" localSheetId="0">#REF!</definedName>
    <definedName name="Princ" localSheetId="1">#REF!</definedName>
    <definedName name="Princ">#REF!</definedName>
    <definedName name="_xlnm.Print_Area" localSheetId="0">DCPS!$A$1:$AL$29</definedName>
    <definedName name="_xlnm.Print_Area" localSheetId="1">GPF!$A$1:$AI$30</definedName>
    <definedName name="Print_Area_Reset" localSheetId="0">OFFSET(DCPS!Full_Print,0,0,DCPS!Last_Row)</definedName>
    <definedName name="Print_Area_Reset" localSheetId="1">OFFSET(GPF!Full_Print,0,0,GPF!Last_Row)</definedName>
    <definedName name="Print_Area_Reset">OFFSET(Full_Print,0,0,Last_Row)</definedName>
    <definedName name="_xlnm.Print_Titles" localSheetId="0">DCPS!$2:$4</definedName>
    <definedName name="_xlnm.Print_Titles" localSheetId="1">GPF!$2:$4</definedName>
    <definedName name="Sched_Pay" localSheetId="0">#REF!</definedName>
    <definedName name="Sched_Pay" localSheetId="1">#REF!</definedName>
    <definedName name="Sched_Pay">#REF!</definedName>
    <definedName name="Scheduled_Extra_Payments" localSheetId="0">#REF!</definedName>
    <definedName name="Scheduled_Extra_Payments" localSheetId="1">#REF!</definedName>
    <definedName name="Scheduled_Extra_Payments">#REF!</definedName>
    <definedName name="Scheduled_Interest_Rate" localSheetId="0">#REF!</definedName>
    <definedName name="Scheduled_Interest_Rate" localSheetId="1">#REF!</definedName>
    <definedName name="Scheduled_Interest_Rate">#REF!</definedName>
    <definedName name="Scheduled_Monthly_Payment" localSheetId="0">#REF!</definedName>
    <definedName name="Scheduled_Monthly_Payment" localSheetId="1">#REF!</definedName>
    <definedName name="Scheduled_Monthly_Payment">#REF!</definedName>
    <definedName name="Total_Interest" localSheetId="0">#REF!</definedName>
    <definedName name="Total_Interest" localSheetId="1">#REF!</definedName>
    <definedName name="Total_Interest">#REF!</definedName>
    <definedName name="Total_Pay" localSheetId="0">#REF!</definedName>
    <definedName name="Total_Pay" localSheetId="1">#REF!</definedName>
    <definedName name="Total_Pay">#REF!</definedName>
    <definedName name="Values_Entered" localSheetId="0">IF(DCPS!Loan_Amount*DCPS!Interest_Rate*DCPS!Loan_Years*DCPS!Loan_Start&gt;0,1,0)</definedName>
    <definedName name="Values_Entered" localSheetId="1">IF(GPF!Loan_Amount*GPF!Interest_Rate*GPF!Loan_Years*GPF!Loan_Start&gt;0,1,0)</definedName>
    <definedName name="Values_Entered">IF(Loan_Amount*Interest_Rate*Loan_Years*Loan_Start&gt;0,1,0)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4" i="343" l="1"/>
  <c r="L6" i="342"/>
  <c r="M14" i="342"/>
  <c r="K7" i="343"/>
  <c r="K7" i="342"/>
  <c r="K8" i="342" s="1"/>
  <c r="K9" i="342" s="1"/>
  <c r="Z26" i="342"/>
  <c r="R26" i="342"/>
  <c r="P26" i="342"/>
  <c r="N26" i="342"/>
  <c r="AH25" i="342"/>
  <c r="X25" i="342"/>
  <c r="AF25" i="342" s="1"/>
  <c r="V25" i="342"/>
  <c r="AD25" i="342" s="1"/>
  <c r="AH24" i="342"/>
  <c r="X24" i="342"/>
  <c r="AF24" i="342" s="1"/>
  <c r="V24" i="342"/>
  <c r="AD24" i="342" s="1"/>
  <c r="AH23" i="342"/>
  <c r="X23" i="342"/>
  <c r="AF23" i="342" s="1"/>
  <c r="V23" i="342"/>
  <c r="AD23" i="342" s="1"/>
  <c r="AH22" i="342"/>
  <c r="X22" i="342"/>
  <c r="AF22" i="342" s="1"/>
  <c r="V22" i="342"/>
  <c r="AD22" i="342" s="1"/>
  <c r="O22" i="342"/>
  <c r="W22" i="342" s="1"/>
  <c r="K22" i="342"/>
  <c r="S22" i="342" s="1"/>
  <c r="T22" i="342" s="1"/>
  <c r="AH21" i="342"/>
  <c r="X21" i="342"/>
  <c r="AF21" i="342" s="1"/>
  <c r="W21" i="342"/>
  <c r="AE21" i="342" s="1"/>
  <c r="V21" i="342"/>
  <c r="AD21" i="342" s="1"/>
  <c r="S21" i="342"/>
  <c r="T21" i="342" s="1"/>
  <c r="L21" i="342"/>
  <c r="Z19" i="342"/>
  <c r="R19" i="342"/>
  <c r="P19" i="342"/>
  <c r="N19" i="342"/>
  <c r="AH18" i="342"/>
  <c r="X18" i="342"/>
  <c r="AF18" i="342" s="1"/>
  <c r="V18" i="342"/>
  <c r="AD18" i="342" s="1"/>
  <c r="AH17" i="342"/>
  <c r="X17" i="342"/>
  <c r="AF17" i="342" s="1"/>
  <c r="V17" i="342"/>
  <c r="AD17" i="342" s="1"/>
  <c r="AH16" i="342"/>
  <c r="X16" i="342"/>
  <c r="AF16" i="342" s="1"/>
  <c r="V16" i="342"/>
  <c r="AD16" i="342" s="1"/>
  <c r="AH15" i="342"/>
  <c r="X15" i="342"/>
  <c r="AF15" i="342" s="1"/>
  <c r="V15" i="342"/>
  <c r="AD15" i="342" s="1"/>
  <c r="O15" i="342"/>
  <c r="W15" i="342" s="1"/>
  <c r="K15" i="342"/>
  <c r="K16" i="342" s="1"/>
  <c r="AH14" i="342"/>
  <c r="X14" i="342"/>
  <c r="AF14" i="342" s="1"/>
  <c r="W14" i="342"/>
  <c r="AE14" i="342" s="1"/>
  <c r="V14" i="342"/>
  <c r="AD14" i="342" s="1"/>
  <c r="S14" i="342"/>
  <c r="AA14" i="342" s="1"/>
  <c r="L14" i="342"/>
  <c r="AB26" i="343"/>
  <c r="S26" i="343"/>
  <c r="N26" i="343"/>
  <c r="AK25" i="343"/>
  <c r="W25" i="343"/>
  <c r="AF25" i="343" s="1"/>
  <c r="AK24" i="343"/>
  <c r="W24" i="343"/>
  <c r="AF24" i="343" s="1"/>
  <c r="AK23" i="343"/>
  <c r="W23" i="343"/>
  <c r="AF23" i="343" s="1"/>
  <c r="AK22" i="343"/>
  <c r="W22" i="343"/>
  <c r="AF22" i="343" s="1"/>
  <c r="O22" i="343"/>
  <c r="O23" i="343" s="1"/>
  <c r="K22" i="343"/>
  <c r="K23" i="343" s="1"/>
  <c r="AK21" i="343"/>
  <c r="X21" i="343"/>
  <c r="AG21" i="343" s="1"/>
  <c r="W21" i="343"/>
  <c r="AF21" i="343" s="1"/>
  <c r="T21" i="343"/>
  <c r="U21" i="343" s="1"/>
  <c r="L21" i="343"/>
  <c r="AB19" i="343"/>
  <c r="S19" i="343"/>
  <c r="N19" i="343"/>
  <c r="AK18" i="343"/>
  <c r="W18" i="343"/>
  <c r="AF18" i="343" s="1"/>
  <c r="AK17" i="343"/>
  <c r="W17" i="343"/>
  <c r="AF17" i="343" s="1"/>
  <c r="AK16" i="343"/>
  <c r="W16" i="343"/>
  <c r="AF16" i="343" s="1"/>
  <c r="AK15" i="343"/>
  <c r="W15" i="343"/>
  <c r="AF15" i="343" s="1"/>
  <c r="O15" i="343"/>
  <c r="O16" i="343" s="1"/>
  <c r="O17" i="343" s="1"/>
  <c r="K15" i="343"/>
  <c r="K16" i="343" s="1"/>
  <c r="AK14" i="343"/>
  <c r="X14" i="343"/>
  <c r="W14" i="343"/>
  <c r="AF14" i="343" s="1"/>
  <c r="T14" i="343"/>
  <c r="U14" i="343" s="1"/>
  <c r="L14" i="343"/>
  <c r="O7" i="343"/>
  <c r="O8" i="343" s="1"/>
  <c r="O9" i="343" s="1"/>
  <c r="O10" i="343" s="1"/>
  <c r="W6" i="342"/>
  <c r="O7" i="342"/>
  <c r="O8" i="342" s="1"/>
  <c r="O9" i="342" s="1"/>
  <c r="O10" i="342" s="1"/>
  <c r="U14" i="342" l="1"/>
  <c r="AC14" i="342"/>
  <c r="M6" i="343"/>
  <c r="L8" i="342"/>
  <c r="L15" i="343"/>
  <c r="Q15" i="343" s="1"/>
  <c r="L22" i="343"/>
  <c r="Q22" i="343" s="1"/>
  <c r="U21" i="342"/>
  <c r="U22" i="342"/>
  <c r="K10" i="342"/>
  <c r="K11" i="342" s="1"/>
  <c r="M6" i="342"/>
  <c r="V21" i="343"/>
  <c r="V14" i="343"/>
  <c r="AK19" i="343"/>
  <c r="T22" i="343"/>
  <c r="U22" i="343" s="1"/>
  <c r="Z22" i="343" s="1"/>
  <c r="AK26" i="343"/>
  <c r="L15" i="342"/>
  <c r="T14" i="342"/>
  <c r="AB14" i="342" s="1"/>
  <c r="AA21" i="342"/>
  <c r="AH26" i="342"/>
  <c r="AB21" i="342"/>
  <c r="L22" i="342"/>
  <c r="AB22" i="342" s="1"/>
  <c r="K23" i="342"/>
  <c r="S23" i="342" s="1"/>
  <c r="AH19" i="342"/>
  <c r="AA22" i="342"/>
  <c r="AD26" i="342"/>
  <c r="X19" i="342"/>
  <c r="AF26" i="342"/>
  <c r="AE22" i="342"/>
  <c r="O23" i="342"/>
  <c r="X26" i="342"/>
  <c r="V26" i="342"/>
  <c r="AF19" i="342"/>
  <c r="AD19" i="342"/>
  <c r="K17" i="342"/>
  <c r="S16" i="342"/>
  <c r="U16" i="342" s="1"/>
  <c r="L16" i="342"/>
  <c r="AE15" i="342"/>
  <c r="O16" i="342"/>
  <c r="V19" i="342"/>
  <c r="S15" i="342"/>
  <c r="U15" i="342" s="1"/>
  <c r="AF26" i="343"/>
  <c r="T23" i="343"/>
  <c r="AC23" i="343" s="1"/>
  <c r="K24" i="343"/>
  <c r="K25" i="343" s="1"/>
  <c r="L23" i="343"/>
  <c r="R23" i="343" s="1"/>
  <c r="O24" i="343"/>
  <c r="X23" i="343"/>
  <c r="W26" i="343"/>
  <c r="X22" i="343"/>
  <c r="AG22" i="343"/>
  <c r="Q21" i="343"/>
  <c r="Z21" i="343"/>
  <c r="R21" i="343"/>
  <c r="AC21" i="343"/>
  <c r="AD21" i="343"/>
  <c r="AA21" i="343"/>
  <c r="AF19" i="343"/>
  <c r="O18" i="343"/>
  <c r="X17" i="343"/>
  <c r="AG14" i="343"/>
  <c r="L16" i="343"/>
  <c r="K17" i="343"/>
  <c r="K18" i="343" s="1"/>
  <c r="W19" i="343"/>
  <c r="X15" i="343"/>
  <c r="Z14" i="343"/>
  <c r="X16" i="343"/>
  <c r="AG16" i="343" s="1"/>
  <c r="Q14" i="343"/>
  <c r="R14" i="343"/>
  <c r="AA14" i="343"/>
  <c r="AC14" i="343"/>
  <c r="AD14" i="343"/>
  <c r="T15" i="343"/>
  <c r="AC15" i="343" s="1"/>
  <c r="T16" i="343"/>
  <c r="AC16" i="343" s="1"/>
  <c r="K8" i="343"/>
  <c r="K9" i="343" s="1"/>
  <c r="K10" i="343" s="1"/>
  <c r="V23" i="343" l="1"/>
  <c r="V16" i="343"/>
  <c r="R22" i="343"/>
  <c r="V15" i="343"/>
  <c r="V22" i="343"/>
  <c r="R15" i="343"/>
  <c r="AA23" i="342"/>
  <c r="U23" i="342"/>
  <c r="L23" i="342"/>
  <c r="K24" i="342"/>
  <c r="AA22" i="343"/>
  <c r="AD22" i="343"/>
  <c r="Q23" i="343"/>
  <c r="AI22" i="343"/>
  <c r="AC22" i="343"/>
  <c r="T23" i="342"/>
  <c r="W23" i="342"/>
  <c r="AE23" i="342" s="1"/>
  <c r="O24" i="342"/>
  <c r="O17" i="342"/>
  <c r="W16" i="342"/>
  <c r="AE16" i="342" s="1"/>
  <c r="T16" i="342"/>
  <c r="T15" i="342"/>
  <c r="AA15" i="342"/>
  <c r="L17" i="342"/>
  <c r="K18" i="342"/>
  <c r="K19" i="342" s="1"/>
  <c r="S17" i="342"/>
  <c r="AA16" i="342"/>
  <c r="AJ21" i="343"/>
  <c r="T24" i="343"/>
  <c r="V24" i="343" s="1"/>
  <c r="L24" i="343"/>
  <c r="U23" i="343"/>
  <c r="AA23" i="343" s="1"/>
  <c r="AI21" i="343"/>
  <c r="O25" i="343"/>
  <c r="X24" i="343"/>
  <c r="AG23" i="343"/>
  <c r="AJ14" i="343"/>
  <c r="AG17" i="343"/>
  <c r="R16" i="343"/>
  <c r="U15" i="343"/>
  <c r="AI14" i="343"/>
  <c r="Q16" i="343"/>
  <c r="AG15" i="343"/>
  <c r="X18" i="343"/>
  <c r="AG18" i="343" s="1"/>
  <c r="U16" i="343"/>
  <c r="AD16" i="343" s="1"/>
  <c r="T17" i="343"/>
  <c r="L17" i="343"/>
  <c r="AK10" i="343"/>
  <c r="X10" i="343"/>
  <c r="AG10" i="343" s="1"/>
  <c r="W10" i="343"/>
  <c r="T10" i="343"/>
  <c r="V10" i="343" s="1"/>
  <c r="L10" i="343"/>
  <c r="R10" i="343" s="1"/>
  <c r="AK9" i="343"/>
  <c r="X9" i="343"/>
  <c r="AG9" i="343" s="1"/>
  <c r="W9" i="343"/>
  <c r="AF9" i="343" s="1"/>
  <c r="T9" i="343"/>
  <c r="V9" i="343" s="1"/>
  <c r="L9" i="343"/>
  <c r="Q9" i="343" s="1"/>
  <c r="AK8" i="343"/>
  <c r="X8" i="343"/>
  <c r="W8" i="343"/>
  <c r="AF8" i="343" s="1"/>
  <c r="T8" i="343"/>
  <c r="L8" i="343"/>
  <c r="AK7" i="343"/>
  <c r="X7" i="343"/>
  <c r="AG7" i="343" s="1"/>
  <c r="W7" i="343"/>
  <c r="AF7" i="343" s="1"/>
  <c r="T7" i="343"/>
  <c r="L7" i="343"/>
  <c r="AH10" i="342"/>
  <c r="X10" i="342"/>
  <c r="AF10" i="342" s="1"/>
  <c r="W10" i="342"/>
  <c r="AE10" i="342" s="1"/>
  <c r="V10" i="342"/>
  <c r="AD10" i="342" s="1"/>
  <c r="S10" i="342"/>
  <c r="L10" i="342"/>
  <c r="AH9" i="342"/>
  <c r="X9" i="342"/>
  <c r="AF9" i="342" s="1"/>
  <c r="W9" i="342"/>
  <c r="AE9" i="342" s="1"/>
  <c r="V9" i="342"/>
  <c r="AD9" i="342" s="1"/>
  <c r="S9" i="342"/>
  <c r="L9" i="342"/>
  <c r="AH8" i="342"/>
  <c r="X8" i="342"/>
  <c r="AF8" i="342" s="1"/>
  <c r="W8" i="342"/>
  <c r="AE8" i="342" s="1"/>
  <c r="V8" i="342"/>
  <c r="AD8" i="342" s="1"/>
  <c r="S8" i="342"/>
  <c r="AH7" i="342"/>
  <c r="X7" i="342"/>
  <c r="AF7" i="342" s="1"/>
  <c r="W7" i="342"/>
  <c r="AE7" i="342" s="1"/>
  <c r="V7" i="342"/>
  <c r="AD7" i="342" s="1"/>
  <c r="S7" i="342"/>
  <c r="U7" i="342" s="1"/>
  <c r="L7" i="342"/>
  <c r="L6" i="343"/>
  <c r="S6" i="342"/>
  <c r="V6" i="342"/>
  <c r="AD6" i="342" s="1"/>
  <c r="AE6" i="342"/>
  <c r="X6" i="342"/>
  <c r="AH6" i="342"/>
  <c r="P11" i="342"/>
  <c r="P27" i="342" s="1"/>
  <c r="R11" i="342"/>
  <c r="R27" i="342" s="1"/>
  <c r="Z11" i="342"/>
  <c r="Z27" i="342" s="1"/>
  <c r="S24" i="342" l="1"/>
  <c r="M24" i="342"/>
  <c r="AA17" i="342"/>
  <c r="U17" i="342"/>
  <c r="AJ22" i="343"/>
  <c r="AC17" i="343"/>
  <c r="V17" i="343"/>
  <c r="AA24" i="342"/>
  <c r="U24" i="342"/>
  <c r="L11" i="342"/>
  <c r="K25" i="342"/>
  <c r="L24" i="342"/>
  <c r="AB23" i="342"/>
  <c r="AC8" i="343"/>
  <c r="V8" i="343"/>
  <c r="U7" i="343"/>
  <c r="Z7" i="343" s="1"/>
  <c r="V7" i="343"/>
  <c r="AA7" i="342"/>
  <c r="AA8" i="342"/>
  <c r="U8" i="342"/>
  <c r="T9" i="342"/>
  <c r="AB9" i="342" s="1"/>
  <c r="U9" i="342"/>
  <c r="T10" i="342"/>
  <c r="AB10" i="342" s="1"/>
  <c r="U10" i="342"/>
  <c r="AA6" i="342"/>
  <c r="U6" i="342"/>
  <c r="M22" i="343"/>
  <c r="M21" i="343"/>
  <c r="M15" i="343"/>
  <c r="M16" i="343"/>
  <c r="M23" i="343"/>
  <c r="M17" i="343"/>
  <c r="P17" i="343" s="1"/>
  <c r="Y14" i="343"/>
  <c r="Y21" i="343"/>
  <c r="Y22" i="343"/>
  <c r="Y16" i="343"/>
  <c r="Y23" i="343"/>
  <c r="Z16" i="343"/>
  <c r="AI16" i="343" s="1"/>
  <c r="M24" i="343"/>
  <c r="AE24" i="343" s="1"/>
  <c r="Y21" i="342"/>
  <c r="Y22" i="342"/>
  <c r="Y23" i="342"/>
  <c r="M22" i="342"/>
  <c r="M21" i="342"/>
  <c r="M23" i="342"/>
  <c r="T24" i="342"/>
  <c r="W24" i="342"/>
  <c r="AE24" i="342" s="1"/>
  <c r="O25" i="342"/>
  <c r="M15" i="342"/>
  <c r="M16" i="342"/>
  <c r="Y14" i="342"/>
  <c r="Y15" i="342"/>
  <c r="Y16" i="342"/>
  <c r="M17" i="342"/>
  <c r="T17" i="342"/>
  <c r="W17" i="342"/>
  <c r="AE17" i="342" s="1"/>
  <c r="O18" i="342"/>
  <c r="S18" i="342"/>
  <c r="M18" i="342"/>
  <c r="L18" i="342"/>
  <c r="AB15" i="342"/>
  <c r="AB16" i="342"/>
  <c r="AJ23" i="343"/>
  <c r="U24" i="343"/>
  <c r="AA24" i="343" s="1"/>
  <c r="AC24" i="343"/>
  <c r="X25" i="343"/>
  <c r="AG25" i="343" s="1"/>
  <c r="Z23" i="343"/>
  <c r="M25" i="343"/>
  <c r="L25" i="343"/>
  <c r="R25" i="343" s="1"/>
  <c r="T25" i="343"/>
  <c r="V25" i="343" s="1"/>
  <c r="Q24" i="343"/>
  <c r="R24" i="343"/>
  <c r="AD23" i="343"/>
  <c r="AG24" i="343"/>
  <c r="AD15" i="343"/>
  <c r="M18" i="343"/>
  <c r="L18" i="343"/>
  <c r="Q18" i="343" s="1"/>
  <c r="T18" i="343"/>
  <c r="V18" i="343" s="1"/>
  <c r="AA16" i="343"/>
  <c r="AJ16" i="343" s="1"/>
  <c r="Q17" i="343"/>
  <c r="Y15" i="343"/>
  <c r="R17" i="343"/>
  <c r="Z15" i="343"/>
  <c r="U17" i="343"/>
  <c r="AA15" i="343"/>
  <c r="M8" i="343"/>
  <c r="M7" i="343"/>
  <c r="P7" i="343" s="1"/>
  <c r="M10" i="343"/>
  <c r="M9" i="343"/>
  <c r="P9" i="343" s="1"/>
  <c r="U8" i="343"/>
  <c r="AA8" i="343" s="1"/>
  <c r="T6" i="342"/>
  <c r="AB6" i="342" s="1"/>
  <c r="T8" i="342"/>
  <c r="AB8" i="342" s="1"/>
  <c r="M7" i="342"/>
  <c r="Q7" i="342" s="1"/>
  <c r="M9" i="342"/>
  <c r="M10" i="342"/>
  <c r="Q10" i="343"/>
  <c r="Q8" i="343"/>
  <c r="R8" i="343"/>
  <c r="R9" i="343"/>
  <c r="AC9" i="343"/>
  <c r="U10" i="343"/>
  <c r="AD10" i="343" s="1"/>
  <c r="R7" i="343"/>
  <c r="U9" i="343"/>
  <c r="Z9" i="343" s="1"/>
  <c r="AI9" i="343" s="1"/>
  <c r="Q7" i="343"/>
  <c r="AC7" i="343"/>
  <c r="AF10" i="343"/>
  <c r="AC10" i="343"/>
  <c r="AG8" i="343"/>
  <c r="T7" i="342"/>
  <c r="M8" i="342"/>
  <c r="Q8" i="342" s="1"/>
  <c r="AA9" i="342"/>
  <c r="AA10" i="342"/>
  <c r="AH11" i="342"/>
  <c r="AH27" i="342" s="1"/>
  <c r="X11" i="342"/>
  <c r="X27" i="342" s="1"/>
  <c r="AF6" i="342"/>
  <c r="AF11" i="342" s="1"/>
  <c r="AF27" i="342" s="1"/>
  <c r="AA18" i="342" l="1"/>
  <c r="U18" i="342"/>
  <c r="Y17" i="343"/>
  <c r="AI7" i="343"/>
  <c r="Y7" i="343"/>
  <c r="AH7" i="343" s="1"/>
  <c r="L25" i="342"/>
  <c r="M25" i="342"/>
  <c r="S25" i="342"/>
  <c r="Q24" i="342"/>
  <c r="AD7" i="343"/>
  <c r="AA7" i="343"/>
  <c r="AJ7" i="343" s="1"/>
  <c r="Y9" i="342"/>
  <c r="Y10" i="342"/>
  <c r="AD17" i="343"/>
  <c r="AH17" i="343"/>
  <c r="Z17" i="343"/>
  <c r="AI17" i="343" s="1"/>
  <c r="AE17" i="343"/>
  <c r="AE18" i="343"/>
  <c r="AE23" i="343"/>
  <c r="P23" i="343"/>
  <c r="AH23" i="343" s="1"/>
  <c r="AA17" i="343"/>
  <c r="AJ17" i="343" s="1"/>
  <c r="R18" i="343"/>
  <c r="P16" i="343"/>
  <c r="AH16" i="343" s="1"/>
  <c r="AL16" i="343" s="1"/>
  <c r="AE16" i="343"/>
  <c r="P24" i="343"/>
  <c r="P25" i="343"/>
  <c r="AE15" i="343"/>
  <c r="P15" i="343"/>
  <c r="AH15" i="343" s="1"/>
  <c r="P14" i="343"/>
  <c r="AH14" i="343" s="1"/>
  <c r="AL14" i="343" s="1"/>
  <c r="AE14" i="343"/>
  <c r="AD24" i="343"/>
  <c r="AE21" i="343"/>
  <c r="P21" i="343"/>
  <c r="AH21" i="343" s="1"/>
  <c r="AL21" i="343" s="1"/>
  <c r="P22" i="343"/>
  <c r="AH22" i="343" s="1"/>
  <c r="AL22" i="343" s="1"/>
  <c r="AE22" i="343"/>
  <c r="AC24" i="342"/>
  <c r="AC17" i="342"/>
  <c r="Y24" i="342"/>
  <c r="AC22" i="342"/>
  <c r="Q22" i="342"/>
  <c r="AG22" i="342" s="1"/>
  <c r="AI22" i="342" s="1"/>
  <c r="AB24" i="342"/>
  <c r="AC23" i="342"/>
  <c r="Q23" i="342"/>
  <c r="AG23" i="342" s="1"/>
  <c r="AI23" i="342" s="1"/>
  <c r="AC21" i="342"/>
  <c r="Q21" i="342"/>
  <c r="AG21" i="342" s="1"/>
  <c r="AI21" i="342" s="1"/>
  <c r="W25" i="342"/>
  <c r="AE25" i="342" s="1"/>
  <c r="K26" i="342"/>
  <c r="K27" i="342" s="1"/>
  <c r="T25" i="342"/>
  <c r="AC16" i="342"/>
  <c r="Q16" i="342"/>
  <c r="AG16" i="342" s="1"/>
  <c r="AI16" i="342" s="1"/>
  <c r="AC15" i="342"/>
  <c r="Q15" i="342"/>
  <c r="AG15" i="342" s="1"/>
  <c r="AI15" i="342" s="1"/>
  <c r="Q14" i="342"/>
  <c r="AG14" i="342" s="1"/>
  <c r="AI14" i="342" s="1"/>
  <c r="Q17" i="342"/>
  <c r="AB17" i="342"/>
  <c r="AC18" i="342"/>
  <c r="W18" i="342"/>
  <c r="AE18" i="342" s="1"/>
  <c r="Y17" i="342"/>
  <c r="Q18" i="342"/>
  <c r="T18" i="342"/>
  <c r="AB18" i="342" s="1"/>
  <c r="U25" i="343"/>
  <c r="AD25" i="343" s="1"/>
  <c r="AJ24" i="343"/>
  <c r="Z24" i="343"/>
  <c r="AI24" i="343" s="1"/>
  <c r="Y24" i="343"/>
  <c r="AC25" i="343"/>
  <c r="AI23" i="343"/>
  <c r="AE25" i="343"/>
  <c r="Q25" i="343"/>
  <c r="AJ15" i="343"/>
  <c r="K19" i="343"/>
  <c r="P18" i="343"/>
  <c r="X19" i="343"/>
  <c r="O19" i="343"/>
  <c r="AI15" i="343"/>
  <c r="U18" i="343"/>
  <c r="AA18" i="343" s="1"/>
  <c r="AC18" i="343"/>
  <c r="Y8" i="343"/>
  <c r="AD8" i="343"/>
  <c r="Z8" i="343"/>
  <c r="AI8" i="343" s="1"/>
  <c r="AC6" i="342"/>
  <c r="AJ8" i="343"/>
  <c r="AC7" i="342"/>
  <c r="AC10" i="342"/>
  <c r="Y7" i="342"/>
  <c r="AG7" i="342" s="1"/>
  <c r="AI7" i="342" s="1"/>
  <c r="Q10" i="342"/>
  <c r="AC9" i="342"/>
  <c r="Q9" i="342"/>
  <c r="Y8" i="342"/>
  <c r="AG8" i="342" s="1"/>
  <c r="AI8" i="342" s="1"/>
  <c r="AD9" i="343"/>
  <c r="AE10" i="343"/>
  <c r="AE8" i="343"/>
  <c r="P8" i="343"/>
  <c r="P10" i="343"/>
  <c r="AE7" i="343"/>
  <c r="AE9" i="343"/>
  <c r="AA10" i="343"/>
  <c r="AJ10" i="343" s="1"/>
  <c r="Z10" i="343"/>
  <c r="AI10" i="343" s="1"/>
  <c r="Y9" i="343"/>
  <c r="AH9" i="343" s="1"/>
  <c r="AA9" i="343"/>
  <c r="AJ9" i="343" s="1"/>
  <c r="Y10" i="343"/>
  <c r="AB7" i="342"/>
  <c r="Q25" i="342" l="1"/>
  <c r="AL17" i="343"/>
  <c r="AA25" i="342"/>
  <c r="U25" i="342"/>
  <c r="AC25" i="342" s="1"/>
  <c r="AG24" i="342"/>
  <c r="AI24" i="342" s="1"/>
  <c r="AG9" i="342"/>
  <c r="AI9" i="342" s="1"/>
  <c r="AG10" i="342"/>
  <c r="AI10" i="342" s="1"/>
  <c r="AH24" i="343"/>
  <c r="AL24" i="343" s="1"/>
  <c r="AD18" i="343"/>
  <c r="AJ18" i="343"/>
  <c r="Y25" i="343"/>
  <c r="AH25" i="343" s="1"/>
  <c r="AG17" i="342"/>
  <c r="AI17" i="342" s="1"/>
  <c r="Y18" i="342"/>
  <c r="AG18" i="342" s="1"/>
  <c r="AI18" i="342" s="1"/>
  <c r="S26" i="342"/>
  <c r="AB25" i="342"/>
  <c r="L19" i="342"/>
  <c r="U19" i="342"/>
  <c r="AA19" i="342"/>
  <c r="M26" i="343"/>
  <c r="V26" i="343"/>
  <c r="K26" i="343"/>
  <c r="AA25" i="343"/>
  <c r="AJ25" i="343" s="1"/>
  <c r="AL23" i="343"/>
  <c r="Z25" i="343"/>
  <c r="O26" i="343"/>
  <c r="Y18" i="343"/>
  <c r="AG19" i="343"/>
  <c r="Z18" i="343"/>
  <c r="AL15" i="343"/>
  <c r="AH8" i="343"/>
  <c r="AL8" i="343" s="1"/>
  <c r="AC8" i="342"/>
  <c r="AH10" i="343"/>
  <c r="AL10" i="343" s="1"/>
  <c r="AL7" i="343"/>
  <c r="AL9" i="343"/>
  <c r="Y25" i="342" l="1"/>
  <c r="AG25" i="342" s="1"/>
  <c r="AI25" i="342" s="1"/>
  <c r="U26" i="342"/>
  <c r="AC19" i="343"/>
  <c r="V19" i="343"/>
  <c r="AL25" i="343"/>
  <c r="S19" i="342"/>
  <c r="Q26" i="342"/>
  <c r="AC26" i="342"/>
  <c r="M26" i="342"/>
  <c r="L26" i="342"/>
  <c r="L27" i="342" s="1"/>
  <c r="T26" i="342"/>
  <c r="AA26" i="342"/>
  <c r="W26" i="342"/>
  <c r="O26" i="342"/>
  <c r="T19" i="342"/>
  <c r="W19" i="342"/>
  <c r="O19" i="342"/>
  <c r="AC19" i="342"/>
  <c r="M19" i="342"/>
  <c r="U26" i="343"/>
  <c r="T26" i="343"/>
  <c r="AC26" i="343"/>
  <c r="L26" i="343"/>
  <c r="AI25" i="343"/>
  <c r="AE26" i="343"/>
  <c r="R26" i="343"/>
  <c r="AG26" i="343"/>
  <c r="X26" i="343"/>
  <c r="U19" i="343"/>
  <c r="T19" i="343"/>
  <c r="AH18" i="343"/>
  <c r="M19" i="343"/>
  <c r="R19" i="343"/>
  <c r="L19" i="343"/>
  <c r="AI18" i="343"/>
  <c r="O11" i="342"/>
  <c r="V11" i="342"/>
  <c r="V27" i="342" s="1"/>
  <c r="N11" i="342"/>
  <c r="N27" i="342" s="1"/>
  <c r="O27" i="342" l="1"/>
  <c r="AE19" i="343"/>
  <c r="Z19" i="343"/>
  <c r="AD19" i="343"/>
  <c r="Y19" i="343"/>
  <c r="AB26" i="342"/>
  <c r="AE26" i="342"/>
  <c r="AE19" i="342"/>
  <c r="Q19" i="342"/>
  <c r="AB19" i="342"/>
  <c r="Y19" i="342"/>
  <c r="Q26" i="343"/>
  <c r="AD26" i="343"/>
  <c r="Y26" i="343"/>
  <c r="P26" i="343"/>
  <c r="Z26" i="343"/>
  <c r="Q19" i="343"/>
  <c r="AL18" i="343"/>
  <c r="AA19" i="343"/>
  <c r="P19" i="343"/>
  <c r="S11" i="342"/>
  <c r="S27" i="342" s="1"/>
  <c r="AE11" i="342"/>
  <c r="AD11" i="342"/>
  <c r="AD27" i="342" s="1"/>
  <c r="AB11" i="343"/>
  <c r="AB27" i="343" s="1"/>
  <c r="S11" i="343"/>
  <c r="S27" i="343" s="1"/>
  <c r="AK6" i="343"/>
  <c r="X6" i="343"/>
  <c r="AG6" i="343" s="1"/>
  <c r="W6" i="343"/>
  <c r="AF6" i="343" s="1"/>
  <c r="T6" i="343"/>
  <c r="V6" i="343" s="1"/>
  <c r="Q6" i="343"/>
  <c r="AK4" i="343"/>
  <c r="AL4" i="343" s="1"/>
  <c r="AB4" i="343"/>
  <c r="AC4" i="343" s="1"/>
  <c r="AD4" i="343" s="1"/>
  <c r="AE4" i="343" s="1"/>
  <c r="AF4" i="343" s="1"/>
  <c r="AG4" i="343" s="1"/>
  <c r="AH4" i="343" s="1"/>
  <c r="AI4" i="343" s="1"/>
  <c r="T4" i="343"/>
  <c r="U4" i="343" s="1"/>
  <c r="V4" i="343" s="1"/>
  <c r="W4" i="343" s="1"/>
  <c r="X4" i="343" s="1"/>
  <c r="Y4" i="343" s="1"/>
  <c r="Z4" i="343" s="1"/>
  <c r="B4" i="343"/>
  <c r="C4" i="343" s="1"/>
  <c r="K4" i="343" s="1"/>
  <c r="L4" i="343" s="1"/>
  <c r="M4" i="343" s="1"/>
  <c r="N4" i="343" s="1"/>
  <c r="O4" i="343" s="1"/>
  <c r="P4" i="343" s="1"/>
  <c r="Q4" i="343" s="1"/>
  <c r="B4" i="342"/>
  <c r="C4" i="342" s="1"/>
  <c r="K4" i="342" s="1"/>
  <c r="L4" i="342" s="1"/>
  <c r="M4" i="342" s="1"/>
  <c r="N4" i="342" s="1"/>
  <c r="O4" i="342" s="1"/>
  <c r="P4" i="342" s="1"/>
  <c r="Q4" i="342" s="1"/>
  <c r="R4" i="342" s="1"/>
  <c r="S4" i="342" s="1"/>
  <c r="T4" i="342" s="1"/>
  <c r="U4" i="342" s="1"/>
  <c r="V4" i="342" s="1"/>
  <c r="W4" i="342" s="1"/>
  <c r="X4" i="342" s="1"/>
  <c r="Y4" i="342" s="1"/>
  <c r="Z4" i="342" s="1"/>
  <c r="AA4" i="342" s="1"/>
  <c r="AB4" i="342" s="1"/>
  <c r="AC4" i="342" s="1"/>
  <c r="AD4" i="342" s="1"/>
  <c r="AE4" i="342" s="1"/>
  <c r="AF4" i="342" s="1"/>
  <c r="AG4" i="342" s="1"/>
  <c r="AH4" i="342" s="1"/>
  <c r="AI4" i="342" s="1"/>
  <c r="AE27" i="342" l="1"/>
  <c r="U6" i="343"/>
  <c r="AA6" i="343" s="1"/>
  <c r="AI19" i="343"/>
  <c r="AH19" i="343"/>
  <c r="Y26" i="342"/>
  <c r="AI26" i="343"/>
  <c r="AA26" i="343"/>
  <c r="AJ26" i="343"/>
  <c r="AJ19" i="343"/>
  <c r="AA11" i="342"/>
  <c r="AA27" i="342" s="1"/>
  <c r="T11" i="342"/>
  <c r="T27" i="342" s="1"/>
  <c r="W11" i="342"/>
  <c r="W27" i="342" s="1"/>
  <c r="AK11" i="343"/>
  <c r="AK27" i="343" s="1"/>
  <c r="R6" i="343"/>
  <c r="AC6" i="343"/>
  <c r="Z6" i="343" l="1"/>
  <c r="AI6" i="343" s="1"/>
  <c r="AD6" i="343"/>
  <c r="Y6" i="343"/>
  <c r="AI26" i="342"/>
  <c r="AG26" i="342"/>
  <c r="AI19" i="342"/>
  <c r="AG19" i="342"/>
  <c r="AL26" i="343"/>
  <c r="AH26" i="343"/>
  <c r="AL19" i="343"/>
  <c r="AB11" i="342"/>
  <c r="AB27" i="342" s="1"/>
  <c r="Y6" i="342"/>
  <c r="Q6" i="342"/>
  <c r="M11" i="342"/>
  <c r="M27" i="342" s="1"/>
  <c r="P6" i="343"/>
  <c r="AE6" i="343"/>
  <c r="AJ6" i="343"/>
  <c r="AH6" i="343" l="1"/>
  <c r="U11" i="342"/>
  <c r="U27" i="342" s="1"/>
  <c r="AG6" i="342"/>
  <c r="Q11" i="342"/>
  <c r="Q27" i="342" s="1"/>
  <c r="AL6" i="343"/>
  <c r="Y11" i="342" l="1"/>
  <c r="Y27" i="342" s="1"/>
  <c r="AC11" i="342"/>
  <c r="AC27" i="342" s="1"/>
  <c r="AI6" i="342"/>
  <c r="AI11" i="342" s="1"/>
  <c r="AI27" i="342" s="1"/>
  <c r="AG11" i="342" l="1"/>
  <c r="AG27" i="342" s="1"/>
  <c r="L11" i="343" l="1"/>
  <c r="L27" i="343" s="1"/>
  <c r="AG11" i="343" l="1"/>
  <c r="AG27" i="343" s="1"/>
  <c r="O11" i="343"/>
  <c r="O27" i="343" s="1"/>
  <c r="W11" i="343"/>
  <c r="W27" i="343" s="1"/>
  <c r="N11" i="343"/>
  <c r="N27" i="343" s="1"/>
  <c r="AF11" i="343" l="1"/>
  <c r="AF27" i="343" s="1"/>
  <c r="X11" i="343"/>
  <c r="X27" i="343" s="1"/>
  <c r="K11" i="343" l="1"/>
  <c r="K27" i="343" s="1"/>
  <c r="U11" i="343" l="1"/>
  <c r="U27" i="343" s="1"/>
  <c r="M11" i="343"/>
  <c r="M27" i="343" s="1"/>
  <c r="T11" i="343"/>
  <c r="T27" i="343" s="1"/>
  <c r="AC11" i="343"/>
  <c r="AC27" i="343" s="1"/>
  <c r="AA11" i="343" l="1"/>
  <c r="AA27" i="343" s="1"/>
  <c r="AD11" i="343"/>
  <c r="AD27" i="343" s="1"/>
  <c r="Z11" i="343"/>
  <c r="Z27" i="343" s="1"/>
  <c r="Q11" i="343"/>
  <c r="Q27" i="343" s="1"/>
  <c r="V11" i="343"/>
  <c r="V27" i="343" s="1"/>
  <c r="Y11" i="343"/>
  <c r="Y27" i="343" s="1"/>
  <c r="AE11" i="343"/>
  <c r="AE27" i="343" s="1"/>
  <c r="R11" i="343"/>
  <c r="R27" i="343" s="1"/>
  <c r="P11" i="343"/>
  <c r="P27" i="343" s="1"/>
  <c r="AI11" i="343" l="1"/>
  <c r="AI27" i="343" s="1"/>
  <c r="AH11" i="343"/>
  <c r="AH27" i="343" s="1"/>
  <c r="AJ11" i="343"/>
  <c r="AJ27" i="343" s="1"/>
  <c r="AL11" i="343" l="1"/>
  <c r="AL27" i="34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shree</author>
  </authors>
  <commentList>
    <comment ref="B5" authorId="0" shapeId="0" xr:uid="{34C466D2-CEFA-4B0A-952C-85FD28AD72AB}">
      <text>
        <r>
          <rPr>
            <b/>
            <sz val="9"/>
            <color indexed="81"/>
            <rFont val="Tahoma"/>
            <family val="2"/>
          </rPr>
          <t>shree:</t>
        </r>
        <r>
          <rPr>
            <sz val="9"/>
            <color indexed="81"/>
            <rFont val="Tahoma"/>
            <family val="2"/>
          </rPr>
          <t xml:space="preserve">
Increment Month Select</t>
        </r>
      </text>
    </comment>
    <comment ref="B20" authorId="0" shapeId="0" xr:uid="{CDCBE7A4-C8A0-4D48-8230-4543CD897665}">
      <text>
        <r>
          <rPr>
            <b/>
            <sz val="9"/>
            <color indexed="81"/>
            <rFont val="Tahoma"/>
            <family val="2"/>
          </rPr>
          <t>shree:</t>
        </r>
        <r>
          <rPr>
            <sz val="9"/>
            <color indexed="81"/>
            <rFont val="Tahoma"/>
            <family val="2"/>
          </rPr>
          <t xml:space="preserve">
Increment Month Select</t>
        </r>
      </text>
    </comment>
  </commentList>
</comments>
</file>

<file path=xl/sharedStrings.xml><?xml version="1.0" encoding="utf-8"?>
<sst xmlns="http://schemas.openxmlformats.org/spreadsheetml/2006/main" count="84" uniqueCount="32">
  <si>
    <t>Month</t>
  </si>
  <si>
    <t>Total</t>
  </si>
  <si>
    <t>Sr.         No</t>
  </si>
  <si>
    <t>Vr.No Date</t>
  </si>
  <si>
    <t>Admissible pay and allowances</t>
  </si>
  <si>
    <t>Drawn pay and allowance</t>
  </si>
  <si>
    <t>Diffarance</t>
  </si>
  <si>
    <t>Pay</t>
  </si>
  <si>
    <t>D.A</t>
  </si>
  <si>
    <t>H.R.A</t>
  </si>
  <si>
    <t>C.L.A</t>
  </si>
  <si>
    <t>T.A</t>
  </si>
  <si>
    <t>Other</t>
  </si>
  <si>
    <t>P.T.</t>
  </si>
  <si>
    <t>D.A.%</t>
  </si>
  <si>
    <t>NPS EMPR CONT ADJ 14%</t>
  </si>
  <si>
    <t>DCPS 10%</t>
  </si>
  <si>
    <t>Net Amount (27-29)</t>
  </si>
  <si>
    <t>Total Amount     (13 to 17)</t>
  </si>
  <si>
    <t>Total Amount (9-18)</t>
  </si>
  <si>
    <t>P.T.   (12-19)</t>
  </si>
  <si>
    <r>
      <t xml:space="preserve">Total Amount  </t>
    </r>
    <r>
      <rPr>
        <b/>
        <sz val="9"/>
        <rFont val="Times New Roman"/>
        <family val="1"/>
      </rPr>
      <t>(4 to9)</t>
    </r>
  </si>
  <si>
    <t xml:space="preserve">प्रमाणित करण्यात येते की, वेतन देयकात दर्शविण्यात आलेली अधिकारी/कर्मचारी यांची  महागाई भत्याची थकबाकीची रक्कम त्यांना यापुर्वी  प्रदान करण्यात आलेले नाही. </t>
  </si>
  <si>
    <t xml:space="preserve">             म.को.नि. 270  नुसार थकबाकीच्या रकमेची पुन्हा मागणी केली जाण्याचा धोका टाळण्याच्या दृष्टीने मागणीशी ज्या कालावधीचा संबंध येतो त्या कालावधीच्या बिलाच्या कार्यालयातील प्रती  मध्ये थकबाकीचे बील काढण्याची नोंद आहरकाच्या आद्याक्षरी व तारेखेसह न-चुकता घेण्यात आली आहे. थकबाकीच्या बिलावर आहरण अधिकारी प्रमाणपत्रे नोंदुन त्यावर सही व तारीख टाकली.  </t>
  </si>
  <si>
    <r>
      <t xml:space="preserve">Total Amount  </t>
    </r>
    <r>
      <rPr>
        <b/>
        <sz val="9"/>
        <rFont val="Times New Roman"/>
        <family val="1"/>
      </rPr>
      <t>(4 to 8)</t>
    </r>
  </si>
  <si>
    <t>Total Amount     (12 to 17)</t>
  </si>
  <si>
    <t>Total Amount (10-18)</t>
  </si>
  <si>
    <t>P.T.   (11-19)</t>
  </si>
  <si>
    <t>Net Amount (26-27)</t>
  </si>
  <si>
    <t>Increment Month</t>
  </si>
  <si>
    <t>Statement showing the D.A Arrers Differences w.e.from Dated 01/07/2025  to  31/10/2025and 01/02/2026 to 28/02/2026 Vide Finace Dep. G.R.No मभवा-1325/प्र.क्र.19/सेवा-9 दिनांक 25/02/2026</t>
  </si>
  <si>
    <t>G.Total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</si>
</sst>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#,##0.00_ ;\-#,##0.00\ "/>
  </numFmts>
  <fonts count="3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2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0"/>
      <name val="Times New Roman"/>
      <family val="1"/>
    </font>
    <font>
      <sz val="10"/>
      <color rgb="FFFF0000"/>
      <name val="Arial"/>
      <family val="2"/>
    </font>
    <font>
      <sz val="10"/>
      <color indexed="17"/>
      <name val="Arial"/>
      <family val="2"/>
    </font>
    <font>
      <b/>
      <sz val="8"/>
      <name val="Times New Roman"/>
      <family val="1"/>
    </font>
    <font>
      <sz val="8"/>
      <name val="Arial"/>
      <family val="2"/>
    </font>
    <font>
      <b/>
      <sz val="9"/>
      <name val="Times New Roman"/>
      <family val="1"/>
    </font>
    <font>
      <sz val="11"/>
      <name val="DVOT-Surekh"/>
    </font>
    <font>
      <sz val="10"/>
      <name val="DVOT-Surekh"/>
    </font>
    <font>
      <sz val="10"/>
      <name val="Times New Roman"/>
      <family val="1"/>
    </font>
    <font>
      <b/>
      <sz val="12"/>
      <name val="Book Antiqua"/>
      <family val="1"/>
    </font>
    <font>
      <sz val="12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rgb="FFFF0000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1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indexed="64"/>
      </bottom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hair">
        <color auto="1"/>
      </right>
      <top style="thin">
        <color indexed="64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thin">
        <color auto="1"/>
      </bottom>
      <diagonal/>
    </border>
    <border>
      <left style="hair">
        <color auto="1"/>
      </left>
      <right style="medium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49">
    <xf numFmtId="0" fontId="0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5" borderId="0" applyNumberFormat="0" applyBorder="0" applyAlignment="0" applyProtection="0"/>
    <xf numFmtId="0" fontId="4" fillId="8" borderId="0" applyNumberFormat="0" applyBorder="0" applyAlignment="0" applyProtection="0"/>
    <xf numFmtId="0" fontId="4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9" borderId="0" applyNumberFormat="0" applyBorder="0" applyAlignment="0" applyProtection="0"/>
    <xf numFmtId="0" fontId="6" fillId="3" borderId="0" applyNumberFormat="0" applyBorder="0" applyAlignment="0" applyProtection="0"/>
    <xf numFmtId="0" fontId="7" fillId="20" borderId="1" applyNumberFormat="0" applyAlignment="0" applyProtection="0"/>
    <xf numFmtId="0" fontId="8" fillId="21" borderId="2" applyNumberFormat="0" applyAlignment="0" applyProtection="0"/>
    <xf numFmtId="0" fontId="9" fillId="0" borderId="0" applyNumberFormat="0" applyFill="0" applyBorder="0" applyAlignment="0" applyProtection="0"/>
    <xf numFmtId="0" fontId="10" fillId="4" borderId="0" applyNumberFormat="0" applyBorder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4" fillId="7" borderId="1" applyNumberFormat="0" applyAlignment="0" applyProtection="0"/>
    <xf numFmtId="0" fontId="15" fillId="0" borderId="6" applyNumberFormat="0" applyFill="0" applyAlignment="0" applyProtection="0"/>
    <xf numFmtId="0" fontId="16" fillId="22" borderId="0" applyNumberFormat="0" applyBorder="0" applyAlignment="0" applyProtection="0"/>
    <xf numFmtId="0" fontId="2" fillId="23" borderId="7" applyNumberFormat="0" applyFont="0" applyAlignment="0" applyProtection="0"/>
    <xf numFmtId="0" fontId="17" fillId="20" borderId="8" applyNumberForma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0" borderId="0" applyNumberFormat="0" applyFill="0" applyBorder="0" applyAlignment="0" applyProtection="0"/>
    <xf numFmtId="0" fontId="22" fillId="0" borderId="0"/>
    <xf numFmtId="0" fontId="23" fillId="0" borderId="0"/>
    <xf numFmtId="9" fontId="1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3" fillId="0" borderId="0"/>
  </cellStyleXfs>
  <cellXfs count="95">
    <xf numFmtId="0" fontId="0" fillId="0" borderId="0" xfId="0"/>
    <xf numFmtId="0" fontId="3" fillId="0" borderId="0" xfId="43" applyFont="1" applyAlignment="1">
      <alignment horizontal="center"/>
    </xf>
    <xf numFmtId="0" fontId="23" fillId="0" borderId="0" xfId="43"/>
    <xf numFmtId="0" fontId="24" fillId="0" borderId="0" xfId="43" applyFont="1" applyAlignment="1">
      <alignment horizontal="center" vertical="center" wrapText="1"/>
    </xf>
    <xf numFmtId="0" fontId="24" fillId="0" borderId="10" xfId="43" applyFont="1" applyBorder="1" applyAlignment="1">
      <alignment horizontal="center" vertical="center" wrapText="1"/>
    </xf>
    <xf numFmtId="0" fontId="24" fillId="0" borderId="10" xfId="43" applyFont="1" applyBorder="1" applyAlignment="1">
      <alignment horizontal="center" vertical="center" textRotation="90" wrapText="1"/>
    </xf>
    <xf numFmtId="0" fontId="24" fillId="0" borderId="0" xfId="43" applyFont="1" applyAlignment="1">
      <alignment horizontal="center"/>
    </xf>
    <xf numFmtId="0" fontId="23" fillId="0" borderId="0" xfId="43" applyAlignment="1">
      <alignment horizontal="center" vertical="center"/>
    </xf>
    <xf numFmtId="0" fontId="3" fillId="0" borderId="0" xfId="43" applyFont="1" applyAlignment="1">
      <alignment horizontal="center" vertical="center"/>
    </xf>
    <xf numFmtId="0" fontId="25" fillId="24" borderId="10" xfId="43" applyFont="1" applyFill="1" applyBorder="1" applyAlignment="1">
      <alignment horizontal="center" vertical="center"/>
    </xf>
    <xf numFmtId="0" fontId="26" fillId="25" borderId="10" xfId="43" applyFont="1" applyFill="1" applyBorder="1" applyAlignment="1">
      <alignment horizontal="center" vertical="center"/>
    </xf>
    <xf numFmtId="14" fontId="26" fillId="25" borderId="10" xfId="43" applyNumberFormat="1" applyFont="1" applyFill="1" applyBorder="1" applyAlignment="1">
      <alignment horizontal="center" vertical="center"/>
    </xf>
    <xf numFmtId="2" fontId="26" fillId="25" borderId="10" xfId="43" applyNumberFormat="1" applyFont="1" applyFill="1" applyBorder="1" applyAlignment="1">
      <alignment horizontal="center" vertical="center"/>
    </xf>
    <xf numFmtId="0" fontId="23" fillId="25" borderId="10" xfId="43" applyFill="1" applyBorder="1" applyAlignment="1">
      <alignment horizontal="center" vertical="center"/>
    </xf>
    <xf numFmtId="0" fontId="23" fillId="0" borderId="10" xfId="43" applyBorder="1" applyAlignment="1">
      <alignment horizontal="center" vertical="center"/>
    </xf>
    <xf numFmtId="0" fontId="24" fillId="0" borderId="11" xfId="43" applyFont="1" applyBorder="1" applyAlignment="1">
      <alignment horizontal="center"/>
    </xf>
    <xf numFmtId="9" fontId="23" fillId="0" borderId="0" xfId="43" applyNumberFormat="1"/>
    <xf numFmtId="0" fontId="28" fillId="0" borderId="0" xfId="43" applyFont="1" applyAlignment="1">
      <alignment wrapText="1"/>
    </xf>
    <xf numFmtId="1" fontId="23" fillId="0" borderId="20" xfId="43" applyNumberFormat="1" applyBorder="1" applyAlignment="1">
      <alignment horizontal="center" vertical="center"/>
    </xf>
    <xf numFmtId="0" fontId="21" fillId="0" borderId="21" xfId="43" applyFont="1" applyBorder="1" applyAlignment="1">
      <alignment vertical="center"/>
    </xf>
    <xf numFmtId="164" fontId="23" fillId="0" borderId="0" xfId="46" applyNumberFormat="1" applyFont="1"/>
    <xf numFmtId="0" fontId="27" fillId="0" borderId="10" xfId="43" applyFont="1" applyBorder="1" applyAlignment="1">
      <alignment horizontal="left" vertical="top" textRotation="90" wrapText="1"/>
    </xf>
    <xf numFmtId="0" fontId="23" fillId="0" borderId="23" xfId="43" applyBorder="1" applyAlignment="1">
      <alignment horizontal="center" vertical="center"/>
    </xf>
    <xf numFmtId="17" fontId="23" fillId="0" borderId="24" xfId="43" applyNumberFormat="1" applyBorder="1" applyAlignment="1">
      <alignment horizontal="center" vertical="center"/>
    </xf>
    <xf numFmtId="0" fontId="23" fillId="0" borderId="24" xfId="43" applyBorder="1" applyAlignment="1">
      <alignment horizontal="center" vertical="center"/>
    </xf>
    <xf numFmtId="1" fontId="23" fillId="0" borderId="25" xfId="43" applyNumberFormat="1" applyBorder="1" applyAlignment="1">
      <alignment horizontal="center" vertical="center"/>
    </xf>
    <xf numFmtId="0" fontId="30" fillId="0" borderId="0" xfId="43" applyFont="1" applyAlignment="1">
      <alignment vertical="top" wrapText="1"/>
    </xf>
    <xf numFmtId="0" fontId="30" fillId="0" borderId="0" xfId="43" applyFont="1" applyAlignment="1">
      <alignment horizontal="left" vertical="top"/>
    </xf>
    <xf numFmtId="0" fontId="32" fillId="26" borderId="10" xfId="48" applyFont="1" applyFill="1" applyBorder="1" applyAlignment="1">
      <alignment vertical="center" wrapText="1"/>
    </xf>
    <xf numFmtId="0" fontId="32" fillId="26" borderId="0" xfId="48" applyFont="1" applyFill="1" applyAlignment="1">
      <alignment vertical="center" wrapText="1"/>
    </xf>
    <xf numFmtId="0" fontId="33" fillId="0" borderId="22" xfId="0" applyFont="1" applyBorder="1" applyAlignment="1">
      <alignment horizontal="center" vertical="center" wrapText="1"/>
    </xf>
    <xf numFmtId="9" fontId="0" fillId="0" borderId="0" xfId="47" applyFont="1"/>
    <xf numFmtId="0" fontId="27" fillId="0" borderId="19" xfId="43" applyFont="1" applyBorder="1" applyAlignment="1">
      <alignment horizontal="center" vertical="center" wrapText="1"/>
    </xf>
    <xf numFmtId="0" fontId="24" fillId="0" borderId="17" xfId="43" applyFont="1" applyBorder="1" applyAlignment="1">
      <alignment horizontal="center" vertical="center"/>
    </xf>
    <xf numFmtId="0" fontId="24" fillId="0" borderId="17" xfId="43" applyFont="1" applyBorder="1" applyAlignment="1">
      <alignment horizontal="center" vertical="center" wrapText="1"/>
    </xf>
    <xf numFmtId="0" fontId="27" fillId="0" borderId="26" xfId="43" applyFont="1" applyBorder="1" applyAlignment="1">
      <alignment horizontal="center" vertical="center" wrapText="1"/>
    </xf>
    <xf numFmtId="0" fontId="34" fillId="0" borderId="27" xfId="43" applyFont="1" applyBorder="1" applyAlignment="1">
      <alignment horizontal="center" vertical="center" wrapText="1"/>
    </xf>
    <xf numFmtId="0" fontId="32" fillId="26" borderId="17" xfId="48" applyFont="1" applyFill="1" applyBorder="1" applyAlignment="1">
      <alignment vertical="center" wrapText="1"/>
    </xf>
    <xf numFmtId="0" fontId="33" fillId="0" borderId="13" xfId="0" applyFont="1" applyBorder="1" applyAlignment="1">
      <alignment horizontal="center" vertical="center" wrapText="1"/>
    </xf>
    <xf numFmtId="0" fontId="31" fillId="26" borderId="28" xfId="42" applyFont="1" applyFill="1" applyBorder="1" applyAlignment="1">
      <alignment horizontal="center" vertical="center" wrapText="1"/>
    </xf>
    <xf numFmtId="0" fontId="31" fillId="26" borderId="29" xfId="42" applyFont="1" applyFill="1" applyBorder="1" applyAlignment="1">
      <alignment horizontal="center" vertical="center" wrapText="1"/>
    </xf>
    <xf numFmtId="9" fontId="24" fillId="0" borderId="0" xfId="43" applyNumberFormat="1" applyFont="1" applyAlignment="1">
      <alignment horizontal="center" vertical="center" wrapText="1"/>
    </xf>
    <xf numFmtId="17" fontId="3" fillId="0" borderId="0" xfId="43" applyNumberFormat="1" applyFont="1" applyAlignment="1">
      <alignment horizontal="center" vertical="center"/>
    </xf>
    <xf numFmtId="0" fontId="31" fillId="26" borderId="10" xfId="42" applyFont="1" applyFill="1" applyBorder="1" applyAlignment="1">
      <alignment horizontal="left" wrapText="1"/>
    </xf>
    <xf numFmtId="0" fontId="32" fillId="26" borderId="10" xfId="48" applyFont="1" applyFill="1" applyBorder="1" applyAlignment="1">
      <alignment horizontal="left" wrapText="1"/>
    </xf>
    <xf numFmtId="17" fontId="3" fillId="0" borderId="32" xfId="43" applyNumberFormat="1" applyFont="1" applyBorder="1" applyAlignment="1">
      <alignment horizontal="center" vertical="center"/>
    </xf>
    <xf numFmtId="0" fontId="3" fillId="0" borderId="33" xfId="43" applyFont="1" applyBorder="1" applyAlignment="1">
      <alignment horizontal="center" vertical="center"/>
    </xf>
    <xf numFmtId="0" fontId="3" fillId="0" borderId="34" xfId="43" applyFont="1" applyBorder="1" applyAlignment="1">
      <alignment horizontal="center" vertical="center"/>
    </xf>
    <xf numFmtId="164" fontId="23" fillId="0" borderId="0" xfId="46" applyNumberFormat="1" applyFont="1" applyAlignment="1">
      <alignment vertical="top"/>
    </xf>
    <xf numFmtId="1" fontId="3" fillId="0" borderId="34" xfId="43" applyNumberFormat="1" applyFont="1" applyBorder="1" applyAlignment="1">
      <alignment horizontal="center" vertical="center"/>
    </xf>
    <xf numFmtId="0" fontId="31" fillId="26" borderId="0" xfId="42" applyFont="1" applyFill="1" applyAlignment="1">
      <alignment horizontal="center" vertical="center" wrapText="1"/>
    </xf>
    <xf numFmtId="2" fontId="24" fillId="0" borderId="0" xfId="43" applyNumberFormat="1" applyFont="1" applyAlignment="1">
      <alignment horizontal="center"/>
    </xf>
    <xf numFmtId="0" fontId="30" fillId="0" borderId="0" xfId="43" applyFont="1" applyAlignment="1">
      <alignment horizontal="left" vertical="top" wrapText="1"/>
    </xf>
    <xf numFmtId="17" fontId="3" fillId="0" borderId="30" xfId="43" applyNumberFormat="1" applyFont="1" applyBorder="1" applyAlignment="1">
      <alignment horizontal="center" vertical="center"/>
    </xf>
    <xf numFmtId="17" fontId="23" fillId="0" borderId="0" xfId="43" applyNumberFormat="1"/>
    <xf numFmtId="0" fontId="37" fillId="0" borderId="0" xfId="43" applyFont="1" applyAlignment="1">
      <alignment horizontal="left"/>
    </xf>
    <xf numFmtId="0" fontId="21" fillId="0" borderId="0" xfId="43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1" fontId="23" fillId="0" borderId="0" xfId="43" applyNumberFormat="1" applyAlignment="1">
      <alignment horizontal="center" vertical="center"/>
    </xf>
    <xf numFmtId="0" fontId="37" fillId="0" borderId="0" xfId="43" applyFont="1" applyAlignment="1">
      <alignment horizontal="center" vertical="top" wrapText="1"/>
    </xf>
    <xf numFmtId="0" fontId="21" fillId="0" borderId="15" xfId="43" applyFont="1" applyBorder="1" applyAlignment="1">
      <alignment vertical="center"/>
    </xf>
    <xf numFmtId="1" fontId="3" fillId="0" borderId="0" xfId="43" applyNumberFormat="1" applyFont="1" applyAlignment="1">
      <alignment horizontal="center" vertical="center"/>
    </xf>
    <xf numFmtId="0" fontId="34" fillId="0" borderId="19" xfId="43" applyFont="1" applyBorder="1" applyAlignment="1">
      <alignment horizontal="center" vertical="center" wrapText="1"/>
    </xf>
    <xf numFmtId="0" fontId="3" fillId="0" borderId="30" xfId="43" applyFont="1" applyBorder="1" applyAlignment="1">
      <alignment horizontal="center" vertical="center"/>
    </xf>
    <xf numFmtId="0" fontId="23" fillId="0" borderId="27" xfId="43" applyBorder="1"/>
    <xf numFmtId="17" fontId="23" fillId="0" borderId="15" xfId="43" applyNumberFormat="1" applyBorder="1"/>
    <xf numFmtId="17" fontId="23" fillId="0" borderId="13" xfId="43" applyNumberFormat="1" applyBorder="1"/>
    <xf numFmtId="0" fontId="23" fillId="0" borderId="21" xfId="43" applyBorder="1"/>
    <xf numFmtId="0" fontId="34" fillId="0" borderId="13" xfId="43" applyFont="1" applyBorder="1" applyAlignment="1">
      <alignment horizontal="center" vertical="center" wrapText="1"/>
    </xf>
    <xf numFmtId="17" fontId="3" fillId="0" borderId="31" xfId="43" applyNumberFormat="1" applyFont="1" applyBorder="1" applyAlignment="1">
      <alignment horizontal="center" vertical="center"/>
    </xf>
    <xf numFmtId="17" fontId="3" fillId="0" borderId="30" xfId="43" applyNumberFormat="1" applyFont="1" applyBorder="1" applyAlignment="1">
      <alignment horizontal="center" vertical="center"/>
    </xf>
    <xf numFmtId="17" fontId="3" fillId="0" borderId="32" xfId="43" applyNumberFormat="1" applyFont="1" applyBorder="1" applyAlignment="1">
      <alignment horizontal="center" vertical="center"/>
    </xf>
    <xf numFmtId="0" fontId="30" fillId="0" borderId="0" xfId="43" applyFont="1" applyAlignment="1">
      <alignment horizontal="left" vertical="top" wrapText="1"/>
    </xf>
    <xf numFmtId="0" fontId="21" fillId="0" borderId="15" xfId="43" applyFont="1" applyBorder="1" applyAlignment="1">
      <alignment horizontal="center" vertical="center"/>
    </xf>
    <xf numFmtId="0" fontId="24" fillId="0" borderId="11" xfId="43" applyFont="1" applyBorder="1" applyAlignment="1">
      <alignment horizontal="center" vertical="center" wrapText="1"/>
    </xf>
    <xf numFmtId="0" fontId="24" fillId="0" borderId="19" xfId="43" applyFont="1" applyBorder="1" applyAlignment="1">
      <alignment horizontal="center" vertical="center" wrapText="1"/>
    </xf>
    <xf numFmtId="0" fontId="24" fillId="0" borderId="10" xfId="43" applyFont="1" applyBorder="1" applyAlignment="1">
      <alignment horizontal="center" vertical="center"/>
    </xf>
    <xf numFmtId="0" fontId="27" fillId="0" borderId="11" xfId="43" applyFont="1" applyBorder="1" applyAlignment="1">
      <alignment horizontal="center" vertical="center" wrapText="1"/>
    </xf>
    <xf numFmtId="0" fontId="27" fillId="0" borderId="19" xfId="43" applyFont="1" applyBorder="1" applyAlignment="1">
      <alignment horizontal="center" vertical="center" wrapText="1"/>
    </xf>
    <xf numFmtId="0" fontId="24" fillId="0" borderId="16" xfId="43" applyFont="1" applyBorder="1" applyAlignment="1">
      <alignment horizontal="center" vertical="center"/>
    </xf>
    <xf numFmtId="0" fontId="24" fillId="0" borderId="17" xfId="43" applyFont="1" applyBorder="1" applyAlignment="1">
      <alignment horizontal="center" vertical="center"/>
    </xf>
    <xf numFmtId="0" fontId="24" fillId="0" borderId="18" xfId="43" applyFont="1" applyBorder="1" applyAlignment="1">
      <alignment horizontal="center" vertical="center"/>
    </xf>
    <xf numFmtId="0" fontId="24" fillId="0" borderId="16" xfId="43" applyFont="1" applyBorder="1" applyAlignment="1">
      <alignment horizontal="center" vertical="center" wrapText="1"/>
    </xf>
    <xf numFmtId="0" fontId="24" fillId="0" borderId="17" xfId="43" applyFont="1" applyBorder="1" applyAlignment="1">
      <alignment horizontal="center" vertical="center" wrapText="1"/>
    </xf>
    <xf numFmtId="0" fontId="24" fillId="0" borderId="17" xfId="43" applyFont="1" applyBorder="1" applyAlignment="1">
      <alignment horizontal="left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22" xfId="0" applyFont="1" applyBorder="1" applyAlignment="1">
      <alignment horizontal="center" vertical="center"/>
    </xf>
    <xf numFmtId="0" fontId="33" fillId="0" borderId="27" xfId="0" applyFont="1" applyBorder="1" applyAlignment="1">
      <alignment horizontal="center" vertical="center"/>
    </xf>
    <xf numFmtId="0" fontId="33" fillId="0" borderId="15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3" fillId="0" borderId="12" xfId="0" applyFont="1" applyBorder="1" applyAlignment="1">
      <alignment horizontal="center" vertical="center"/>
    </xf>
    <xf numFmtId="17" fontId="3" fillId="0" borderId="35" xfId="43" applyNumberFormat="1" applyFont="1" applyBorder="1" applyAlignment="1">
      <alignment horizontal="center" vertical="center"/>
    </xf>
    <xf numFmtId="17" fontId="3" fillId="0" borderId="33" xfId="43" applyNumberFormat="1" applyFont="1" applyBorder="1" applyAlignment="1">
      <alignment horizontal="center" vertical="center"/>
    </xf>
    <xf numFmtId="17" fontId="3" fillId="0" borderId="33" xfId="43" applyNumberFormat="1" applyFont="1" applyBorder="1" applyAlignment="1">
      <alignment horizontal="center" vertical="center"/>
    </xf>
    <xf numFmtId="0" fontId="30" fillId="0" borderId="0" xfId="43" applyFont="1" applyAlignment="1">
      <alignment horizontal="left" wrapText="1"/>
    </xf>
  </cellXfs>
  <cellStyles count="49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46" builtinId="3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42" xr:uid="{00000000-0005-0000-0000-000026000000}"/>
    <cellStyle name="Normal 2 2" xfId="43" xr:uid="{00000000-0005-0000-0000-000027000000}"/>
    <cellStyle name="Normal 3" xfId="45" xr:uid="{00000000-0005-0000-0000-000028000000}"/>
    <cellStyle name="Normal_TAX" xfId="48" xr:uid="{00000000-0005-0000-0000-000029000000}"/>
    <cellStyle name="Note" xfId="37" builtinId="10" customBuiltin="1"/>
    <cellStyle name="Output" xfId="38" builtinId="21" customBuiltin="1"/>
    <cellStyle name="Percent" xfId="47" builtinId="5"/>
    <cellStyle name="Percent 2" xfId="44" xr:uid="{00000000-0005-0000-0000-00002D000000}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hsdp2\pii450_c\RMP\Gazitedbill20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NEXURE,Retired"/>
      <sheetName val="Try.Month exp."/>
      <sheetName val="Frount,back"/>
      <sheetName val="DEY   VAJATI"/>
      <sheetName val="Comslip"/>
      <sheetName val="COMPUTER SLIP"/>
      <sheetName val="A ROLL"/>
      <sheetName val="FORM STR 56"/>
      <sheetName val="P L I"/>
      <sheetName val="Payslip"/>
      <sheetName val="J"/>
      <sheetName val="K"/>
    </sheetNames>
    <sheetDataSet>
      <sheetData sheetId="0" refreshError="1"/>
      <sheetData sheetId="1" refreshError="1"/>
      <sheetData sheetId="2" refreshError="1"/>
      <sheetData sheetId="3">
        <row r="2">
          <cell r="B2" t="str">
            <v>ekgs 1$2003 ns; ekgs 2$2003</v>
          </cell>
        </row>
      </sheetData>
      <sheetData sheetId="4">
        <row r="2">
          <cell r="H2" t="str">
            <v>To be filled in the treasury</v>
          </cell>
        </row>
      </sheetData>
      <sheetData sheetId="5">
        <row r="2">
          <cell r="C2" t="str">
            <v>[Computer Slip]</v>
          </cell>
        </row>
      </sheetData>
      <sheetData sheetId="6">
        <row r="2">
          <cell r="J2" t="str">
            <v>osru iV dz-</v>
          </cell>
        </row>
      </sheetData>
      <sheetData sheetId="7">
        <row r="2">
          <cell r="D2" t="str">
            <v xml:space="preserve">  FORM NO.S.T.R.56</v>
          </cell>
        </row>
      </sheetData>
      <sheetData sheetId="8">
        <row r="2">
          <cell r="D2" t="str">
            <v>Schedule of deduction of account of the</v>
          </cell>
        </row>
      </sheetData>
      <sheetData sheetId="9" refreshError="1"/>
      <sheetData sheetId="10" refreshError="1"/>
      <sheetData sheetId="1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AW144"/>
  <sheetViews>
    <sheetView tabSelected="1" view="pageBreakPreview" zoomScaleSheetLayoutView="100" workbookViewId="0">
      <pane ySplit="4" topLeftCell="A5" activePane="bottomLeft" state="frozen"/>
      <selection pane="bottomLeft" activeCell="R16" sqref="R16"/>
    </sheetView>
  </sheetViews>
  <sheetFormatPr defaultRowHeight="12.75" x14ac:dyDescent="0.2"/>
  <cols>
    <col min="1" max="1" width="3.140625" style="2" customWidth="1"/>
    <col min="2" max="2" width="9.140625" style="2" customWidth="1"/>
    <col min="3" max="3" width="10.28515625" style="17" customWidth="1"/>
    <col min="4" max="10" width="7.28515625" style="17" hidden="1" customWidth="1"/>
    <col min="11" max="11" width="9.7109375" style="2" customWidth="1"/>
    <col min="12" max="12" width="9.5703125" style="2" customWidth="1"/>
    <col min="13" max="13" width="9.140625" style="2" customWidth="1"/>
    <col min="14" max="14" width="7.7109375" style="2" customWidth="1"/>
    <col min="15" max="15" width="6.7109375" style="2" bestFit="1" customWidth="1"/>
    <col min="16" max="16" width="10" style="2" customWidth="1"/>
    <col min="17" max="17" width="7" style="2" hidden="1" customWidth="1"/>
    <col min="18" max="18" width="10.140625" style="2" customWidth="1"/>
    <col min="19" max="19" width="6.7109375" style="2" customWidth="1"/>
    <col min="20" max="20" width="9.7109375" style="2" customWidth="1"/>
    <col min="21" max="21" width="8.7109375" style="2" customWidth="1"/>
    <col min="22" max="22" width="9.5703125" style="2" customWidth="1"/>
    <col min="23" max="23" width="6.7109375" style="2" customWidth="1"/>
    <col min="24" max="24" width="6.7109375" style="2" bestFit="1" customWidth="1"/>
    <col min="25" max="25" width="9.7109375" style="2" customWidth="1"/>
    <col min="26" max="26" width="10.5703125" style="2" hidden="1" customWidth="1"/>
    <col min="27" max="27" width="7.85546875" style="2" customWidth="1"/>
    <col min="28" max="28" width="8.5703125" style="2" customWidth="1"/>
    <col min="29" max="29" width="5.28515625" style="2" customWidth="1"/>
    <col min="30" max="30" width="8" style="2" customWidth="1"/>
    <col min="31" max="31" width="6.28515625" style="2" bestFit="1" customWidth="1"/>
    <col min="32" max="32" width="6.5703125" style="2" customWidth="1"/>
    <col min="33" max="33" width="6.42578125" style="2" customWidth="1"/>
    <col min="34" max="34" width="8.5703125" style="2" customWidth="1"/>
    <col min="35" max="35" width="0.140625" style="2" hidden="1" customWidth="1"/>
    <col min="36" max="36" width="8.42578125" style="2" customWidth="1"/>
    <col min="37" max="37" width="5.7109375" style="2" customWidth="1"/>
    <col min="38" max="38" width="11.85546875" style="2" bestFit="1" customWidth="1"/>
    <col min="39" max="39" width="11.85546875" style="2" customWidth="1"/>
    <col min="40" max="40" width="12.5703125" style="2" customWidth="1"/>
    <col min="41" max="43" width="8.28515625" style="2" customWidth="1"/>
    <col min="44" max="44" width="19.42578125" style="2" customWidth="1"/>
    <col min="45" max="45" width="9.140625" style="2" customWidth="1"/>
    <col min="46" max="46" width="11.7109375" style="2" customWidth="1"/>
    <col min="47" max="47" width="9.140625" style="2" customWidth="1"/>
    <col min="48" max="259" width="9.140625" style="2"/>
    <col min="260" max="260" width="3.140625" style="2" customWidth="1"/>
    <col min="261" max="261" width="7.28515625" style="2" bestFit="1" customWidth="1"/>
    <col min="262" max="263" width="7" style="2" bestFit="1" customWidth="1"/>
    <col min="264" max="264" width="6" style="2" bestFit="1" customWidth="1"/>
    <col min="265" max="265" width="6" style="2" customWidth="1"/>
    <col min="266" max="267" width="5" style="2" bestFit="1" customWidth="1"/>
    <col min="268" max="268" width="6" style="2" bestFit="1" customWidth="1"/>
    <col min="269" max="269" width="6.5703125" style="2" bestFit="1" customWidth="1"/>
    <col min="270" max="270" width="8.5703125" style="2" customWidth="1"/>
    <col min="271" max="271" width="5" style="2" bestFit="1" customWidth="1"/>
    <col min="272" max="272" width="7" style="2" bestFit="1" customWidth="1"/>
    <col min="273" max="273" width="6.85546875" style="2" customWidth="1"/>
    <col min="274" max="274" width="7.140625" style="2" customWidth="1"/>
    <col min="275" max="275" width="6" style="2" bestFit="1" customWidth="1"/>
    <col min="276" max="277" width="5" style="2" bestFit="1" customWidth="1"/>
    <col min="278" max="278" width="3.28515625" style="2" bestFit="1" customWidth="1"/>
    <col min="279" max="279" width="6" style="2" bestFit="1" customWidth="1"/>
    <col min="280" max="280" width="7.85546875" style="2" bestFit="1" customWidth="1"/>
    <col min="281" max="281" width="3.28515625" style="2" bestFit="1" customWidth="1"/>
    <col min="282" max="282" width="4" style="2" bestFit="1" customWidth="1"/>
    <col min="283" max="284" width="3.28515625" style="2" bestFit="1" customWidth="1"/>
    <col min="285" max="285" width="5" style="2" bestFit="1" customWidth="1"/>
    <col min="286" max="286" width="7.140625" style="2" bestFit="1" customWidth="1"/>
    <col min="287" max="287" width="5.7109375" style="2" bestFit="1" customWidth="1"/>
    <col min="288" max="288" width="5.85546875" style="2" customWidth="1"/>
    <col min="289" max="289" width="6.7109375" style="2" bestFit="1" customWidth="1"/>
    <col min="290" max="290" width="0" style="2" hidden="1" customWidth="1"/>
    <col min="291" max="291" width="6.42578125" style="2" customWidth="1"/>
    <col min="292" max="292" width="8.28515625" style="2" customWidth="1"/>
    <col min="293" max="293" width="10.140625" style="2" bestFit="1" customWidth="1"/>
    <col min="294" max="294" width="8.5703125" style="2" bestFit="1" customWidth="1"/>
    <col min="295" max="295" width="16.140625" style="2" bestFit="1" customWidth="1"/>
    <col min="296" max="296" width="9.85546875" style="2" bestFit="1" customWidth="1"/>
    <col min="297" max="299" width="8.28515625" style="2" customWidth="1"/>
    <col min="300" max="300" width="10.28515625" style="2" customWidth="1"/>
    <col min="301" max="301" width="9.140625" style="2" customWidth="1"/>
    <col min="302" max="302" width="10.28515625" style="2" customWidth="1"/>
    <col min="303" max="303" width="9.140625" style="2" customWidth="1"/>
    <col min="304" max="515" width="9.140625" style="2"/>
    <col min="516" max="516" width="3.140625" style="2" customWidth="1"/>
    <col min="517" max="517" width="7.28515625" style="2" bestFit="1" customWidth="1"/>
    <col min="518" max="519" width="7" style="2" bestFit="1" customWidth="1"/>
    <col min="520" max="520" width="6" style="2" bestFit="1" customWidth="1"/>
    <col min="521" max="521" width="6" style="2" customWidth="1"/>
    <col min="522" max="523" width="5" style="2" bestFit="1" customWidth="1"/>
    <col min="524" max="524" width="6" style="2" bestFit="1" customWidth="1"/>
    <col min="525" max="525" width="6.5703125" style="2" bestFit="1" customWidth="1"/>
    <col min="526" max="526" width="8.5703125" style="2" customWidth="1"/>
    <col min="527" max="527" width="5" style="2" bestFit="1" customWidth="1"/>
    <col min="528" max="528" width="7" style="2" bestFit="1" customWidth="1"/>
    <col min="529" max="529" width="6.85546875" style="2" customWidth="1"/>
    <col min="530" max="530" width="7.140625" style="2" customWidth="1"/>
    <col min="531" max="531" width="6" style="2" bestFit="1" customWidth="1"/>
    <col min="532" max="533" width="5" style="2" bestFit="1" customWidth="1"/>
    <col min="534" max="534" width="3.28515625" style="2" bestFit="1" customWidth="1"/>
    <col min="535" max="535" width="6" style="2" bestFit="1" customWidth="1"/>
    <col min="536" max="536" width="7.85546875" style="2" bestFit="1" customWidth="1"/>
    <col min="537" max="537" width="3.28515625" style="2" bestFit="1" customWidth="1"/>
    <col min="538" max="538" width="4" style="2" bestFit="1" customWidth="1"/>
    <col min="539" max="540" width="3.28515625" style="2" bestFit="1" customWidth="1"/>
    <col min="541" max="541" width="5" style="2" bestFit="1" customWidth="1"/>
    <col min="542" max="542" width="7.140625" style="2" bestFit="1" customWidth="1"/>
    <col min="543" max="543" width="5.7109375" style="2" bestFit="1" customWidth="1"/>
    <col min="544" max="544" width="5.85546875" style="2" customWidth="1"/>
    <col min="545" max="545" width="6.7109375" style="2" bestFit="1" customWidth="1"/>
    <col min="546" max="546" width="0" style="2" hidden="1" customWidth="1"/>
    <col min="547" max="547" width="6.42578125" style="2" customWidth="1"/>
    <col min="548" max="548" width="8.28515625" style="2" customWidth="1"/>
    <col min="549" max="549" width="10.140625" style="2" bestFit="1" customWidth="1"/>
    <col min="550" max="550" width="8.5703125" style="2" bestFit="1" customWidth="1"/>
    <col min="551" max="551" width="16.140625" style="2" bestFit="1" customWidth="1"/>
    <col min="552" max="552" width="9.85546875" style="2" bestFit="1" customWidth="1"/>
    <col min="553" max="555" width="8.28515625" style="2" customWidth="1"/>
    <col min="556" max="556" width="10.28515625" style="2" customWidth="1"/>
    <col min="557" max="557" width="9.140625" style="2" customWidth="1"/>
    <col min="558" max="558" width="10.28515625" style="2" customWidth="1"/>
    <col min="559" max="559" width="9.140625" style="2" customWidth="1"/>
    <col min="560" max="771" width="9.140625" style="2"/>
    <col min="772" max="772" width="3.140625" style="2" customWidth="1"/>
    <col min="773" max="773" width="7.28515625" style="2" bestFit="1" customWidth="1"/>
    <col min="774" max="775" width="7" style="2" bestFit="1" customWidth="1"/>
    <col min="776" max="776" width="6" style="2" bestFit="1" customWidth="1"/>
    <col min="777" max="777" width="6" style="2" customWidth="1"/>
    <col min="778" max="779" width="5" style="2" bestFit="1" customWidth="1"/>
    <col min="780" max="780" width="6" style="2" bestFit="1" customWidth="1"/>
    <col min="781" max="781" width="6.5703125" style="2" bestFit="1" customWidth="1"/>
    <col min="782" max="782" width="8.5703125" style="2" customWidth="1"/>
    <col min="783" max="783" width="5" style="2" bestFit="1" customWidth="1"/>
    <col min="784" max="784" width="7" style="2" bestFit="1" customWidth="1"/>
    <col min="785" max="785" width="6.85546875" style="2" customWidth="1"/>
    <col min="786" max="786" width="7.140625" style="2" customWidth="1"/>
    <col min="787" max="787" width="6" style="2" bestFit="1" customWidth="1"/>
    <col min="788" max="789" width="5" style="2" bestFit="1" customWidth="1"/>
    <col min="790" max="790" width="3.28515625" style="2" bestFit="1" customWidth="1"/>
    <col min="791" max="791" width="6" style="2" bestFit="1" customWidth="1"/>
    <col min="792" max="792" width="7.85546875" style="2" bestFit="1" customWidth="1"/>
    <col min="793" max="793" width="3.28515625" style="2" bestFit="1" customWidth="1"/>
    <col min="794" max="794" width="4" style="2" bestFit="1" customWidth="1"/>
    <col min="795" max="796" width="3.28515625" style="2" bestFit="1" customWidth="1"/>
    <col min="797" max="797" width="5" style="2" bestFit="1" customWidth="1"/>
    <col min="798" max="798" width="7.140625" style="2" bestFit="1" customWidth="1"/>
    <col min="799" max="799" width="5.7109375" style="2" bestFit="1" customWidth="1"/>
    <col min="800" max="800" width="5.85546875" style="2" customWidth="1"/>
    <col min="801" max="801" width="6.7109375" style="2" bestFit="1" customWidth="1"/>
    <col min="802" max="802" width="0" style="2" hidden="1" customWidth="1"/>
    <col min="803" max="803" width="6.42578125" style="2" customWidth="1"/>
    <col min="804" max="804" width="8.28515625" style="2" customWidth="1"/>
    <col min="805" max="805" width="10.140625" style="2" bestFit="1" customWidth="1"/>
    <col min="806" max="806" width="8.5703125" style="2" bestFit="1" customWidth="1"/>
    <col min="807" max="807" width="16.140625" style="2" bestFit="1" customWidth="1"/>
    <col min="808" max="808" width="9.85546875" style="2" bestFit="1" customWidth="1"/>
    <col min="809" max="811" width="8.28515625" style="2" customWidth="1"/>
    <col min="812" max="812" width="10.28515625" style="2" customWidth="1"/>
    <col min="813" max="813" width="9.140625" style="2" customWidth="1"/>
    <col min="814" max="814" width="10.28515625" style="2" customWidth="1"/>
    <col min="815" max="815" width="9.140625" style="2" customWidth="1"/>
    <col min="816" max="1027" width="9.140625" style="2"/>
    <col min="1028" max="1028" width="3.140625" style="2" customWidth="1"/>
    <col min="1029" max="1029" width="7.28515625" style="2" bestFit="1" customWidth="1"/>
    <col min="1030" max="1031" width="7" style="2" bestFit="1" customWidth="1"/>
    <col min="1032" max="1032" width="6" style="2" bestFit="1" customWidth="1"/>
    <col min="1033" max="1033" width="6" style="2" customWidth="1"/>
    <col min="1034" max="1035" width="5" style="2" bestFit="1" customWidth="1"/>
    <col min="1036" max="1036" width="6" style="2" bestFit="1" customWidth="1"/>
    <col min="1037" max="1037" width="6.5703125" style="2" bestFit="1" customWidth="1"/>
    <col min="1038" max="1038" width="8.5703125" style="2" customWidth="1"/>
    <col min="1039" max="1039" width="5" style="2" bestFit="1" customWidth="1"/>
    <col min="1040" max="1040" width="7" style="2" bestFit="1" customWidth="1"/>
    <col min="1041" max="1041" width="6.85546875" style="2" customWidth="1"/>
    <col min="1042" max="1042" width="7.140625" style="2" customWidth="1"/>
    <col min="1043" max="1043" width="6" style="2" bestFit="1" customWidth="1"/>
    <col min="1044" max="1045" width="5" style="2" bestFit="1" customWidth="1"/>
    <col min="1046" max="1046" width="3.28515625" style="2" bestFit="1" customWidth="1"/>
    <col min="1047" max="1047" width="6" style="2" bestFit="1" customWidth="1"/>
    <col min="1048" max="1048" width="7.85546875" style="2" bestFit="1" customWidth="1"/>
    <col min="1049" max="1049" width="3.28515625" style="2" bestFit="1" customWidth="1"/>
    <col min="1050" max="1050" width="4" style="2" bestFit="1" customWidth="1"/>
    <col min="1051" max="1052" width="3.28515625" style="2" bestFit="1" customWidth="1"/>
    <col min="1053" max="1053" width="5" style="2" bestFit="1" customWidth="1"/>
    <col min="1054" max="1054" width="7.140625" style="2" bestFit="1" customWidth="1"/>
    <col min="1055" max="1055" width="5.7109375" style="2" bestFit="1" customWidth="1"/>
    <col min="1056" max="1056" width="5.85546875" style="2" customWidth="1"/>
    <col min="1057" max="1057" width="6.7109375" style="2" bestFit="1" customWidth="1"/>
    <col min="1058" max="1058" width="0" style="2" hidden="1" customWidth="1"/>
    <col min="1059" max="1059" width="6.42578125" style="2" customWidth="1"/>
    <col min="1060" max="1060" width="8.28515625" style="2" customWidth="1"/>
    <col min="1061" max="1061" width="10.140625" style="2" bestFit="1" customWidth="1"/>
    <col min="1062" max="1062" width="8.5703125" style="2" bestFit="1" customWidth="1"/>
    <col min="1063" max="1063" width="16.140625" style="2" bestFit="1" customWidth="1"/>
    <col min="1064" max="1064" width="9.85546875" style="2" bestFit="1" customWidth="1"/>
    <col min="1065" max="1067" width="8.28515625" style="2" customWidth="1"/>
    <col min="1068" max="1068" width="10.28515625" style="2" customWidth="1"/>
    <col min="1069" max="1069" width="9.140625" style="2" customWidth="1"/>
    <col min="1070" max="1070" width="10.28515625" style="2" customWidth="1"/>
    <col min="1071" max="1071" width="9.140625" style="2" customWidth="1"/>
    <col min="1072" max="1283" width="9.140625" style="2"/>
    <col min="1284" max="1284" width="3.140625" style="2" customWidth="1"/>
    <col min="1285" max="1285" width="7.28515625" style="2" bestFit="1" customWidth="1"/>
    <col min="1286" max="1287" width="7" style="2" bestFit="1" customWidth="1"/>
    <col min="1288" max="1288" width="6" style="2" bestFit="1" customWidth="1"/>
    <col min="1289" max="1289" width="6" style="2" customWidth="1"/>
    <col min="1290" max="1291" width="5" style="2" bestFit="1" customWidth="1"/>
    <col min="1292" max="1292" width="6" style="2" bestFit="1" customWidth="1"/>
    <col min="1293" max="1293" width="6.5703125" style="2" bestFit="1" customWidth="1"/>
    <col min="1294" max="1294" width="8.5703125" style="2" customWidth="1"/>
    <col min="1295" max="1295" width="5" style="2" bestFit="1" customWidth="1"/>
    <col min="1296" max="1296" width="7" style="2" bestFit="1" customWidth="1"/>
    <col min="1297" max="1297" width="6.85546875" style="2" customWidth="1"/>
    <col min="1298" max="1298" width="7.140625" style="2" customWidth="1"/>
    <col min="1299" max="1299" width="6" style="2" bestFit="1" customWidth="1"/>
    <col min="1300" max="1301" width="5" style="2" bestFit="1" customWidth="1"/>
    <col min="1302" max="1302" width="3.28515625" style="2" bestFit="1" customWidth="1"/>
    <col min="1303" max="1303" width="6" style="2" bestFit="1" customWidth="1"/>
    <col min="1304" max="1304" width="7.85546875" style="2" bestFit="1" customWidth="1"/>
    <col min="1305" max="1305" width="3.28515625" style="2" bestFit="1" customWidth="1"/>
    <col min="1306" max="1306" width="4" style="2" bestFit="1" customWidth="1"/>
    <col min="1307" max="1308" width="3.28515625" style="2" bestFit="1" customWidth="1"/>
    <col min="1309" max="1309" width="5" style="2" bestFit="1" customWidth="1"/>
    <col min="1310" max="1310" width="7.140625" style="2" bestFit="1" customWidth="1"/>
    <col min="1311" max="1311" width="5.7109375" style="2" bestFit="1" customWidth="1"/>
    <col min="1312" max="1312" width="5.85546875" style="2" customWidth="1"/>
    <col min="1313" max="1313" width="6.7109375" style="2" bestFit="1" customWidth="1"/>
    <col min="1314" max="1314" width="0" style="2" hidden="1" customWidth="1"/>
    <col min="1315" max="1315" width="6.42578125" style="2" customWidth="1"/>
    <col min="1316" max="1316" width="8.28515625" style="2" customWidth="1"/>
    <col min="1317" max="1317" width="10.140625" style="2" bestFit="1" customWidth="1"/>
    <col min="1318" max="1318" width="8.5703125" style="2" bestFit="1" customWidth="1"/>
    <col min="1319" max="1319" width="16.140625" style="2" bestFit="1" customWidth="1"/>
    <col min="1320" max="1320" width="9.85546875" style="2" bestFit="1" customWidth="1"/>
    <col min="1321" max="1323" width="8.28515625" style="2" customWidth="1"/>
    <col min="1324" max="1324" width="10.28515625" style="2" customWidth="1"/>
    <col min="1325" max="1325" width="9.140625" style="2" customWidth="1"/>
    <col min="1326" max="1326" width="10.28515625" style="2" customWidth="1"/>
    <col min="1327" max="1327" width="9.140625" style="2" customWidth="1"/>
    <col min="1328" max="1539" width="9.140625" style="2"/>
    <col min="1540" max="1540" width="3.140625" style="2" customWidth="1"/>
    <col min="1541" max="1541" width="7.28515625" style="2" bestFit="1" customWidth="1"/>
    <col min="1542" max="1543" width="7" style="2" bestFit="1" customWidth="1"/>
    <col min="1544" max="1544" width="6" style="2" bestFit="1" customWidth="1"/>
    <col min="1545" max="1545" width="6" style="2" customWidth="1"/>
    <col min="1546" max="1547" width="5" style="2" bestFit="1" customWidth="1"/>
    <col min="1548" max="1548" width="6" style="2" bestFit="1" customWidth="1"/>
    <col min="1549" max="1549" width="6.5703125" style="2" bestFit="1" customWidth="1"/>
    <col min="1550" max="1550" width="8.5703125" style="2" customWidth="1"/>
    <col min="1551" max="1551" width="5" style="2" bestFit="1" customWidth="1"/>
    <col min="1552" max="1552" width="7" style="2" bestFit="1" customWidth="1"/>
    <col min="1553" max="1553" width="6.85546875" style="2" customWidth="1"/>
    <col min="1554" max="1554" width="7.140625" style="2" customWidth="1"/>
    <col min="1555" max="1555" width="6" style="2" bestFit="1" customWidth="1"/>
    <col min="1556" max="1557" width="5" style="2" bestFit="1" customWidth="1"/>
    <col min="1558" max="1558" width="3.28515625" style="2" bestFit="1" customWidth="1"/>
    <col min="1559" max="1559" width="6" style="2" bestFit="1" customWidth="1"/>
    <col min="1560" max="1560" width="7.85546875" style="2" bestFit="1" customWidth="1"/>
    <col min="1561" max="1561" width="3.28515625" style="2" bestFit="1" customWidth="1"/>
    <col min="1562" max="1562" width="4" style="2" bestFit="1" customWidth="1"/>
    <col min="1563" max="1564" width="3.28515625" style="2" bestFit="1" customWidth="1"/>
    <col min="1565" max="1565" width="5" style="2" bestFit="1" customWidth="1"/>
    <col min="1566" max="1566" width="7.140625" style="2" bestFit="1" customWidth="1"/>
    <col min="1567" max="1567" width="5.7109375" style="2" bestFit="1" customWidth="1"/>
    <col min="1568" max="1568" width="5.85546875" style="2" customWidth="1"/>
    <col min="1569" max="1569" width="6.7109375" style="2" bestFit="1" customWidth="1"/>
    <col min="1570" max="1570" width="0" style="2" hidden="1" customWidth="1"/>
    <col min="1571" max="1571" width="6.42578125" style="2" customWidth="1"/>
    <col min="1572" max="1572" width="8.28515625" style="2" customWidth="1"/>
    <col min="1573" max="1573" width="10.140625" style="2" bestFit="1" customWidth="1"/>
    <col min="1574" max="1574" width="8.5703125" style="2" bestFit="1" customWidth="1"/>
    <col min="1575" max="1575" width="16.140625" style="2" bestFit="1" customWidth="1"/>
    <col min="1576" max="1576" width="9.85546875" style="2" bestFit="1" customWidth="1"/>
    <col min="1577" max="1579" width="8.28515625" style="2" customWidth="1"/>
    <col min="1580" max="1580" width="10.28515625" style="2" customWidth="1"/>
    <col min="1581" max="1581" width="9.140625" style="2" customWidth="1"/>
    <col min="1582" max="1582" width="10.28515625" style="2" customWidth="1"/>
    <col min="1583" max="1583" width="9.140625" style="2" customWidth="1"/>
    <col min="1584" max="1795" width="9.140625" style="2"/>
    <col min="1796" max="1796" width="3.140625" style="2" customWidth="1"/>
    <col min="1797" max="1797" width="7.28515625" style="2" bestFit="1" customWidth="1"/>
    <col min="1798" max="1799" width="7" style="2" bestFit="1" customWidth="1"/>
    <col min="1800" max="1800" width="6" style="2" bestFit="1" customWidth="1"/>
    <col min="1801" max="1801" width="6" style="2" customWidth="1"/>
    <col min="1802" max="1803" width="5" style="2" bestFit="1" customWidth="1"/>
    <col min="1804" max="1804" width="6" style="2" bestFit="1" customWidth="1"/>
    <col min="1805" max="1805" width="6.5703125" style="2" bestFit="1" customWidth="1"/>
    <col min="1806" max="1806" width="8.5703125" style="2" customWidth="1"/>
    <col min="1807" max="1807" width="5" style="2" bestFit="1" customWidth="1"/>
    <col min="1808" max="1808" width="7" style="2" bestFit="1" customWidth="1"/>
    <col min="1809" max="1809" width="6.85546875" style="2" customWidth="1"/>
    <col min="1810" max="1810" width="7.140625" style="2" customWidth="1"/>
    <col min="1811" max="1811" width="6" style="2" bestFit="1" customWidth="1"/>
    <col min="1812" max="1813" width="5" style="2" bestFit="1" customWidth="1"/>
    <col min="1814" max="1814" width="3.28515625" style="2" bestFit="1" customWidth="1"/>
    <col min="1815" max="1815" width="6" style="2" bestFit="1" customWidth="1"/>
    <col min="1816" max="1816" width="7.85546875" style="2" bestFit="1" customWidth="1"/>
    <col min="1817" max="1817" width="3.28515625" style="2" bestFit="1" customWidth="1"/>
    <col min="1818" max="1818" width="4" style="2" bestFit="1" customWidth="1"/>
    <col min="1819" max="1820" width="3.28515625" style="2" bestFit="1" customWidth="1"/>
    <col min="1821" max="1821" width="5" style="2" bestFit="1" customWidth="1"/>
    <col min="1822" max="1822" width="7.140625" style="2" bestFit="1" customWidth="1"/>
    <col min="1823" max="1823" width="5.7109375" style="2" bestFit="1" customWidth="1"/>
    <col min="1824" max="1824" width="5.85546875" style="2" customWidth="1"/>
    <col min="1825" max="1825" width="6.7109375" style="2" bestFit="1" customWidth="1"/>
    <col min="1826" max="1826" width="0" style="2" hidden="1" customWidth="1"/>
    <col min="1827" max="1827" width="6.42578125" style="2" customWidth="1"/>
    <col min="1828" max="1828" width="8.28515625" style="2" customWidth="1"/>
    <col min="1829" max="1829" width="10.140625" style="2" bestFit="1" customWidth="1"/>
    <col min="1830" max="1830" width="8.5703125" style="2" bestFit="1" customWidth="1"/>
    <col min="1831" max="1831" width="16.140625" style="2" bestFit="1" customWidth="1"/>
    <col min="1832" max="1832" width="9.85546875" style="2" bestFit="1" customWidth="1"/>
    <col min="1833" max="1835" width="8.28515625" style="2" customWidth="1"/>
    <col min="1836" max="1836" width="10.28515625" style="2" customWidth="1"/>
    <col min="1837" max="1837" width="9.140625" style="2" customWidth="1"/>
    <col min="1838" max="1838" width="10.28515625" style="2" customWidth="1"/>
    <col min="1839" max="1839" width="9.140625" style="2" customWidth="1"/>
    <col min="1840" max="2051" width="9.140625" style="2"/>
    <col min="2052" max="2052" width="3.140625" style="2" customWidth="1"/>
    <col min="2053" max="2053" width="7.28515625" style="2" bestFit="1" customWidth="1"/>
    <col min="2054" max="2055" width="7" style="2" bestFit="1" customWidth="1"/>
    <col min="2056" max="2056" width="6" style="2" bestFit="1" customWidth="1"/>
    <col min="2057" max="2057" width="6" style="2" customWidth="1"/>
    <col min="2058" max="2059" width="5" style="2" bestFit="1" customWidth="1"/>
    <col min="2060" max="2060" width="6" style="2" bestFit="1" customWidth="1"/>
    <col min="2061" max="2061" width="6.5703125" style="2" bestFit="1" customWidth="1"/>
    <col min="2062" max="2062" width="8.5703125" style="2" customWidth="1"/>
    <col min="2063" max="2063" width="5" style="2" bestFit="1" customWidth="1"/>
    <col min="2064" max="2064" width="7" style="2" bestFit="1" customWidth="1"/>
    <col min="2065" max="2065" width="6.85546875" style="2" customWidth="1"/>
    <col min="2066" max="2066" width="7.140625" style="2" customWidth="1"/>
    <col min="2067" max="2067" width="6" style="2" bestFit="1" customWidth="1"/>
    <col min="2068" max="2069" width="5" style="2" bestFit="1" customWidth="1"/>
    <col min="2070" max="2070" width="3.28515625" style="2" bestFit="1" customWidth="1"/>
    <col min="2071" max="2071" width="6" style="2" bestFit="1" customWidth="1"/>
    <col min="2072" max="2072" width="7.85546875" style="2" bestFit="1" customWidth="1"/>
    <col min="2073" max="2073" width="3.28515625" style="2" bestFit="1" customWidth="1"/>
    <col min="2074" max="2074" width="4" style="2" bestFit="1" customWidth="1"/>
    <col min="2075" max="2076" width="3.28515625" style="2" bestFit="1" customWidth="1"/>
    <col min="2077" max="2077" width="5" style="2" bestFit="1" customWidth="1"/>
    <col min="2078" max="2078" width="7.140625" style="2" bestFit="1" customWidth="1"/>
    <col min="2079" max="2079" width="5.7109375" style="2" bestFit="1" customWidth="1"/>
    <col min="2080" max="2080" width="5.85546875" style="2" customWidth="1"/>
    <col min="2081" max="2081" width="6.7109375" style="2" bestFit="1" customWidth="1"/>
    <col min="2082" max="2082" width="0" style="2" hidden="1" customWidth="1"/>
    <col min="2083" max="2083" width="6.42578125" style="2" customWidth="1"/>
    <col min="2084" max="2084" width="8.28515625" style="2" customWidth="1"/>
    <col min="2085" max="2085" width="10.140625" style="2" bestFit="1" customWidth="1"/>
    <col min="2086" max="2086" width="8.5703125" style="2" bestFit="1" customWidth="1"/>
    <col min="2087" max="2087" width="16.140625" style="2" bestFit="1" customWidth="1"/>
    <col min="2088" max="2088" width="9.85546875" style="2" bestFit="1" customWidth="1"/>
    <col min="2089" max="2091" width="8.28515625" style="2" customWidth="1"/>
    <col min="2092" max="2092" width="10.28515625" style="2" customWidth="1"/>
    <col min="2093" max="2093" width="9.140625" style="2" customWidth="1"/>
    <col min="2094" max="2094" width="10.28515625" style="2" customWidth="1"/>
    <col min="2095" max="2095" width="9.140625" style="2" customWidth="1"/>
    <col min="2096" max="2307" width="9.140625" style="2"/>
    <col min="2308" max="2308" width="3.140625" style="2" customWidth="1"/>
    <col min="2309" max="2309" width="7.28515625" style="2" bestFit="1" customWidth="1"/>
    <col min="2310" max="2311" width="7" style="2" bestFit="1" customWidth="1"/>
    <col min="2312" max="2312" width="6" style="2" bestFit="1" customWidth="1"/>
    <col min="2313" max="2313" width="6" style="2" customWidth="1"/>
    <col min="2314" max="2315" width="5" style="2" bestFit="1" customWidth="1"/>
    <col min="2316" max="2316" width="6" style="2" bestFit="1" customWidth="1"/>
    <col min="2317" max="2317" width="6.5703125" style="2" bestFit="1" customWidth="1"/>
    <col min="2318" max="2318" width="8.5703125" style="2" customWidth="1"/>
    <col min="2319" max="2319" width="5" style="2" bestFit="1" customWidth="1"/>
    <col min="2320" max="2320" width="7" style="2" bestFit="1" customWidth="1"/>
    <col min="2321" max="2321" width="6.85546875" style="2" customWidth="1"/>
    <col min="2322" max="2322" width="7.140625" style="2" customWidth="1"/>
    <col min="2323" max="2323" width="6" style="2" bestFit="1" customWidth="1"/>
    <col min="2324" max="2325" width="5" style="2" bestFit="1" customWidth="1"/>
    <col min="2326" max="2326" width="3.28515625" style="2" bestFit="1" customWidth="1"/>
    <col min="2327" max="2327" width="6" style="2" bestFit="1" customWidth="1"/>
    <col min="2328" max="2328" width="7.85546875" style="2" bestFit="1" customWidth="1"/>
    <col min="2329" max="2329" width="3.28515625" style="2" bestFit="1" customWidth="1"/>
    <col min="2330" max="2330" width="4" style="2" bestFit="1" customWidth="1"/>
    <col min="2331" max="2332" width="3.28515625" style="2" bestFit="1" customWidth="1"/>
    <col min="2333" max="2333" width="5" style="2" bestFit="1" customWidth="1"/>
    <col min="2334" max="2334" width="7.140625" style="2" bestFit="1" customWidth="1"/>
    <col min="2335" max="2335" width="5.7109375" style="2" bestFit="1" customWidth="1"/>
    <col min="2336" max="2336" width="5.85546875" style="2" customWidth="1"/>
    <col min="2337" max="2337" width="6.7109375" style="2" bestFit="1" customWidth="1"/>
    <col min="2338" max="2338" width="0" style="2" hidden="1" customWidth="1"/>
    <col min="2339" max="2339" width="6.42578125" style="2" customWidth="1"/>
    <col min="2340" max="2340" width="8.28515625" style="2" customWidth="1"/>
    <col min="2341" max="2341" width="10.140625" style="2" bestFit="1" customWidth="1"/>
    <col min="2342" max="2342" width="8.5703125" style="2" bestFit="1" customWidth="1"/>
    <col min="2343" max="2343" width="16.140625" style="2" bestFit="1" customWidth="1"/>
    <col min="2344" max="2344" width="9.85546875" style="2" bestFit="1" customWidth="1"/>
    <col min="2345" max="2347" width="8.28515625" style="2" customWidth="1"/>
    <col min="2348" max="2348" width="10.28515625" style="2" customWidth="1"/>
    <col min="2349" max="2349" width="9.140625" style="2" customWidth="1"/>
    <col min="2350" max="2350" width="10.28515625" style="2" customWidth="1"/>
    <col min="2351" max="2351" width="9.140625" style="2" customWidth="1"/>
    <col min="2352" max="2563" width="9.140625" style="2"/>
    <col min="2564" max="2564" width="3.140625" style="2" customWidth="1"/>
    <col min="2565" max="2565" width="7.28515625" style="2" bestFit="1" customWidth="1"/>
    <col min="2566" max="2567" width="7" style="2" bestFit="1" customWidth="1"/>
    <col min="2568" max="2568" width="6" style="2" bestFit="1" customWidth="1"/>
    <col min="2569" max="2569" width="6" style="2" customWidth="1"/>
    <col min="2570" max="2571" width="5" style="2" bestFit="1" customWidth="1"/>
    <col min="2572" max="2572" width="6" style="2" bestFit="1" customWidth="1"/>
    <col min="2573" max="2573" width="6.5703125" style="2" bestFit="1" customWidth="1"/>
    <col min="2574" max="2574" width="8.5703125" style="2" customWidth="1"/>
    <col min="2575" max="2575" width="5" style="2" bestFit="1" customWidth="1"/>
    <col min="2576" max="2576" width="7" style="2" bestFit="1" customWidth="1"/>
    <col min="2577" max="2577" width="6.85546875" style="2" customWidth="1"/>
    <col min="2578" max="2578" width="7.140625" style="2" customWidth="1"/>
    <col min="2579" max="2579" width="6" style="2" bestFit="1" customWidth="1"/>
    <col min="2580" max="2581" width="5" style="2" bestFit="1" customWidth="1"/>
    <col min="2582" max="2582" width="3.28515625" style="2" bestFit="1" customWidth="1"/>
    <col min="2583" max="2583" width="6" style="2" bestFit="1" customWidth="1"/>
    <col min="2584" max="2584" width="7.85546875" style="2" bestFit="1" customWidth="1"/>
    <col min="2585" max="2585" width="3.28515625" style="2" bestFit="1" customWidth="1"/>
    <col min="2586" max="2586" width="4" style="2" bestFit="1" customWidth="1"/>
    <col min="2587" max="2588" width="3.28515625" style="2" bestFit="1" customWidth="1"/>
    <col min="2589" max="2589" width="5" style="2" bestFit="1" customWidth="1"/>
    <col min="2590" max="2590" width="7.140625" style="2" bestFit="1" customWidth="1"/>
    <col min="2591" max="2591" width="5.7109375" style="2" bestFit="1" customWidth="1"/>
    <col min="2592" max="2592" width="5.85546875" style="2" customWidth="1"/>
    <col min="2593" max="2593" width="6.7109375" style="2" bestFit="1" customWidth="1"/>
    <col min="2594" max="2594" width="0" style="2" hidden="1" customWidth="1"/>
    <col min="2595" max="2595" width="6.42578125" style="2" customWidth="1"/>
    <col min="2596" max="2596" width="8.28515625" style="2" customWidth="1"/>
    <col min="2597" max="2597" width="10.140625" style="2" bestFit="1" customWidth="1"/>
    <col min="2598" max="2598" width="8.5703125" style="2" bestFit="1" customWidth="1"/>
    <col min="2599" max="2599" width="16.140625" style="2" bestFit="1" customWidth="1"/>
    <col min="2600" max="2600" width="9.85546875" style="2" bestFit="1" customWidth="1"/>
    <col min="2601" max="2603" width="8.28515625" style="2" customWidth="1"/>
    <col min="2604" max="2604" width="10.28515625" style="2" customWidth="1"/>
    <col min="2605" max="2605" width="9.140625" style="2" customWidth="1"/>
    <col min="2606" max="2606" width="10.28515625" style="2" customWidth="1"/>
    <col min="2607" max="2607" width="9.140625" style="2" customWidth="1"/>
    <col min="2608" max="2819" width="9.140625" style="2"/>
    <col min="2820" max="2820" width="3.140625" style="2" customWidth="1"/>
    <col min="2821" max="2821" width="7.28515625" style="2" bestFit="1" customWidth="1"/>
    <col min="2822" max="2823" width="7" style="2" bestFit="1" customWidth="1"/>
    <col min="2824" max="2824" width="6" style="2" bestFit="1" customWidth="1"/>
    <col min="2825" max="2825" width="6" style="2" customWidth="1"/>
    <col min="2826" max="2827" width="5" style="2" bestFit="1" customWidth="1"/>
    <col min="2828" max="2828" width="6" style="2" bestFit="1" customWidth="1"/>
    <col min="2829" max="2829" width="6.5703125" style="2" bestFit="1" customWidth="1"/>
    <col min="2830" max="2830" width="8.5703125" style="2" customWidth="1"/>
    <col min="2831" max="2831" width="5" style="2" bestFit="1" customWidth="1"/>
    <col min="2832" max="2832" width="7" style="2" bestFit="1" customWidth="1"/>
    <col min="2833" max="2833" width="6.85546875" style="2" customWidth="1"/>
    <col min="2834" max="2834" width="7.140625" style="2" customWidth="1"/>
    <col min="2835" max="2835" width="6" style="2" bestFit="1" customWidth="1"/>
    <col min="2836" max="2837" width="5" style="2" bestFit="1" customWidth="1"/>
    <col min="2838" max="2838" width="3.28515625" style="2" bestFit="1" customWidth="1"/>
    <col min="2839" max="2839" width="6" style="2" bestFit="1" customWidth="1"/>
    <col min="2840" max="2840" width="7.85546875" style="2" bestFit="1" customWidth="1"/>
    <col min="2841" max="2841" width="3.28515625" style="2" bestFit="1" customWidth="1"/>
    <col min="2842" max="2842" width="4" style="2" bestFit="1" customWidth="1"/>
    <col min="2843" max="2844" width="3.28515625" style="2" bestFit="1" customWidth="1"/>
    <col min="2845" max="2845" width="5" style="2" bestFit="1" customWidth="1"/>
    <col min="2846" max="2846" width="7.140625" style="2" bestFit="1" customWidth="1"/>
    <col min="2847" max="2847" width="5.7109375" style="2" bestFit="1" customWidth="1"/>
    <col min="2848" max="2848" width="5.85546875" style="2" customWidth="1"/>
    <col min="2849" max="2849" width="6.7109375" style="2" bestFit="1" customWidth="1"/>
    <col min="2850" max="2850" width="0" style="2" hidden="1" customWidth="1"/>
    <col min="2851" max="2851" width="6.42578125" style="2" customWidth="1"/>
    <col min="2852" max="2852" width="8.28515625" style="2" customWidth="1"/>
    <col min="2853" max="2853" width="10.140625" style="2" bestFit="1" customWidth="1"/>
    <col min="2854" max="2854" width="8.5703125" style="2" bestFit="1" customWidth="1"/>
    <col min="2855" max="2855" width="16.140625" style="2" bestFit="1" customWidth="1"/>
    <col min="2856" max="2856" width="9.85546875" style="2" bestFit="1" customWidth="1"/>
    <col min="2857" max="2859" width="8.28515625" style="2" customWidth="1"/>
    <col min="2860" max="2860" width="10.28515625" style="2" customWidth="1"/>
    <col min="2861" max="2861" width="9.140625" style="2" customWidth="1"/>
    <col min="2862" max="2862" width="10.28515625" style="2" customWidth="1"/>
    <col min="2863" max="2863" width="9.140625" style="2" customWidth="1"/>
    <col min="2864" max="3075" width="9.140625" style="2"/>
    <col min="3076" max="3076" width="3.140625" style="2" customWidth="1"/>
    <col min="3077" max="3077" width="7.28515625" style="2" bestFit="1" customWidth="1"/>
    <col min="3078" max="3079" width="7" style="2" bestFit="1" customWidth="1"/>
    <col min="3080" max="3080" width="6" style="2" bestFit="1" customWidth="1"/>
    <col min="3081" max="3081" width="6" style="2" customWidth="1"/>
    <col min="3082" max="3083" width="5" style="2" bestFit="1" customWidth="1"/>
    <col min="3084" max="3084" width="6" style="2" bestFit="1" customWidth="1"/>
    <col min="3085" max="3085" width="6.5703125" style="2" bestFit="1" customWidth="1"/>
    <col min="3086" max="3086" width="8.5703125" style="2" customWidth="1"/>
    <col min="3087" max="3087" width="5" style="2" bestFit="1" customWidth="1"/>
    <col min="3088" max="3088" width="7" style="2" bestFit="1" customWidth="1"/>
    <col min="3089" max="3089" width="6.85546875" style="2" customWidth="1"/>
    <col min="3090" max="3090" width="7.140625" style="2" customWidth="1"/>
    <col min="3091" max="3091" width="6" style="2" bestFit="1" customWidth="1"/>
    <col min="3092" max="3093" width="5" style="2" bestFit="1" customWidth="1"/>
    <col min="3094" max="3094" width="3.28515625" style="2" bestFit="1" customWidth="1"/>
    <col min="3095" max="3095" width="6" style="2" bestFit="1" customWidth="1"/>
    <col min="3096" max="3096" width="7.85546875" style="2" bestFit="1" customWidth="1"/>
    <col min="3097" max="3097" width="3.28515625" style="2" bestFit="1" customWidth="1"/>
    <col min="3098" max="3098" width="4" style="2" bestFit="1" customWidth="1"/>
    <col min="3099" max="3100" width="3.28515625" style="2" bestFit="1" customWidth="1"/>
    <col min="3101" max="3101" width="5" style="2" bestFit="1" customWidth="1"/>
    <col min="3102" max="3102" width="7.140625" style="2" bestFit="1" customWidth="1"/>
    <col min="3103" max="3103" width="5.7109375" style="2" bestFit="1" customWidth="1"/>
    <col min="3104" max="3104" width="5.85546875" style="2" customWidth="1"/>
    <col min="3105" max="3105" width="6.7109375" style="2" bestFit="1" customWidth="1"/>
    <col min="3106" max="3106" width="0" style="2" hidden="1" customWidth="1"/>
    <col min="3107" max="3107" width="6.42578125" style="2" customWidth="1"/>
    <col min="3108" max="3108" width="8.28515625" style="2" customWidth="1"/>
    <col min="3109" max="3109" width="10.140625" style="2" bestFit="1" customWidth="1"/>
    <col min="3110" max="3110" width="8.5703125" style="2" bestFit="1" customWidth="1"/>
    <col min="3111" max="3111" width="16.140625" style="2" bestFit="1" customWidth="1"/>
    <col min="3112" max="3112" width="9.85546875" style="2" bestFit="1" customWidth="1"/>
    <col min="3113" max="3115" width="8.28515625" style="2" customWidth="1"/>
    <col min="3116" max="3116" width="10.28515625" style="2" customWidth="1"/>
    <col min="3117" max="3117" width="9.140625" style="2" customWidth="1"/>
    <col min="3118" max="3118" width="10.28515625" style="2" customWidth="1"/>
    <col min="3119" max="3119" width="9.140625" style="2" customWidth="1"/>
    <col min="3120" max="3331" width="9.140625" style="2"/>
    <col min="3332" max="3332" width="3.140625" style="2" customWidth="1"/>
    <col min="3333" max="3333" width="7.28515625" style="2" bestFit="1" customWidth="1"/>
    <col min="3334" max="3335" width="7" style="2" bestFit="1" customWidth="1"/>
    <col min="3336" max="3336" width="6" style="2" bestFit="1" customWidth="1"/>
    <col min="3337" max="3337" width="6" style="2" customWidth="1"/>
    <col min="3338" max="3339" width="5" style="2" bestFit="1" customWidth="1"/>
    <col min="3340" max="3340" width="6" style="2" bestFit="1" customWidth="1"/>
    <col min="3341" max="3341" width="6.5703125" style="2" bestFit="1" customWidth="1"/>
    <col min="3342" max="3342" width="8.5703125" style="2" customWidth="1"/>
    <col min="3343" max="3343" width="5" style="2" bestFit="1" customWidth="1"/>
    <col min="3344" max="3344" width="7" style="2" bestFit="1" customWidth="1"/>
    <col min="3345" max="3345" width="6.85546875" style="2" customWidth="1"/>
    <col min="3346" max="3346" width="7.140625" style="2" customWidth="1"/>
    <col min="3347" max="3347" width="6" style="2" bestFit="1" customWidth="1"/>
    <col min="3348" max="3349" width="5" style="2" bestFit="1" customWidth="1"/>
    <col min="3350" max="3350" width="3.28515625" style="2" bestFit="1" customWidth="1"/>
    <col min="3351" max="3351" width="6" style="2" bestFit="1" customWidth="1"/>
    <col min="3352" max="3352" width="7.85546875" style="2" bestFit="1" customWidth="1"/>
    <col min="3353" max="3353" width="3.28515625" style="2" bestFit="1" customWidth="1"/>
    <col min="3354" max="3354" width="4" style="2" bestFit="1" customWidth="1"/>
    <col min="3355" max="3356" width="3.28515625" style="2" bestFit="1" customWidth="1"/>
    <col min="3357" max="3357" width="5" style="2" bestFit="1" customWidth="1"/>
    <col min="3358" max="3358" width="7.140625" style="2" bestFit="1" customWidth="1"/>
    <col min="3359" max="3359" width="5.7109375" style="2" bestFit="1" customWidth="1"/>
    <col min="3360" max="3360" width="5.85546875" style="2" customWidth="1"/>
    <col min="3361" max="3361" width="6.7109375" style="2" bestFit="1" customWidth="1"/>
    <col min="3362" max="3362" width="0" style="2" hidden="1" customWidth="1"/>
    <col min="3363" max="3363" width="6.42578125" style="2" customWidth="1"/>
    <col min="3364" max="3364" width="8.28515625" style="2" customWidth="1"/>
    <col min="3365" max="3365" width="10.140625" style="2" bestFit="1" customWidth="1"/>
    <col min="3366" max="3366" width="8.5703125" style="2" bestFit="1" customWidth="1"/>
    <col min="3367" max="3367" width="16.140625" style="2" bestFit="1" customWidth="1"/>
    <col min="3368" max="3368" width="9.85546875" style="2" bestFit="1" customWidth="1"/>
    <col min="3369" max="3371" width="8.28515625" style="2" customWidth="1"/>
    <col min="3372" max="3372" width="10.28515625" style="2" customWidth="1"/>
    <col min="3373" max="3373" width="9.140625" style="2" customWidth="1"/>
    <col min="3374" max="3374" width="10.28515625" style="2" customWidth="1"/>
    <col min="3375" max="3375" width="9.140625" style="2" customWidth="1"/>
    <col min="3376" max="3587" width="9.140625" style="2"/>
    <col min="3588" max="3588" width="3.140625" style="2" customWidth="1"/>
    <col min="3589" max="3589" width="7.28515625" style="2" bestFit="1" customWidth="1"/>
    <col min="3590" max="3591" width="7" style="2" bestFit="1" customWidth="1"/>
    <col min="3592" max="3592" width="6" style="2" bestFit="1" customWidth="1"/>
    <col min="3593" max="3593" width="6" style="2" customWidth="1"/>
    <col min="3594" max="3595" width="5" style="2" bestFit="1" customWidth="1"/>
    <col min="3596" max="3596" width="6" style="2" bestFit="1" customWidth="1"/>
    <col min="3597" max="3597" width="6.5703125" style="2" bestFit="1" customWidth="1"/>
    <col min="3598" max="3598" width="8.5703125" style="2" customWidth="1"/>
    <col min="3599" max="3599" width="5" style="2" bestFit="1" customWidth="1"/>
    <col min="3600" max="3600" width="7" style="2" bestFit="1" customWidth="1"/>
    <col min="3601" max="3601" width="6.85546875" style="2" customWidth="1"/>
    <col min="3602" max="3602" width="7.140625" style="2" customWidth="1"/>
    <col min="3603" max="3603" width="6" style="2" bestFit="1" customWidth="1"/>
    <col min="3604" max="3605" width="5" style="2" bestFit="1" customWidth="1"/>
    <col min="3606" max="3606" width="3.28515625" style="2" bestFit="1" customWidth="1"/>
    <col min="3607" max="3607" width="6" style="2" bestFit="1" customWidth="1"/>
    <col min="3608" max="3608" width="7.85546875" style="2" bestFit="1" customWidth="1"/>
    <col min="3609" max="3609" width="3.28515625" style="2" bestFit="1" customWidth="1"/>
    <col min="3610" max="3610" width="4" style="2" bestFit="1" customWidth="1"/>
    <col min="3611" max="3612" width="3.28515625" style="2" bestFit="1" customWidth="1"/>
    <col min="3613" max="3613" width="5" style="2" bestFit="1" customWidth="1"/>
    <col min="3614" max="3614" width="7.140625" style="2" bestFit="1" customWidth="1"/>
    <col min="3615" max="3615" width="5.7109375" style="2" bestFit="1" customWidth="1"/>
    <col min="3616" max="3616" width="5.85546875" style="2" customWidth="1"/>
    <col min="3617" max="3617" width="6.7109375" style="2" bestFit="1" customWidth="1"/>
    <col min="3618" max="3618" width="0" style="2" hidden="1" customWidth="1"/>
    <col min="3619" max="3619" width="6.42578125" style="2" customWidth="1"/>
    <col min="3620" max="3620" width="8.28515625" style="2" customWidth="1"/>
    <col min="3621" max="3621" width="10.140625" style="2" bestFit="1" customWidth="1"/>
    <col min="3622" max="3622" width="8.5703125" style="2" bestFit="1" customWidth="1"/>
    <col min="3623" max="3623" width="16.140625" style="2" bestFit="1" customWidth="1"/>
    <col min="3624" max="3624" width="9.85546875" style="2" bestFit="1" customWidth="1"/>
    <col min="3625" max="3627" width="8.28515625" style="2" customWidth="1"/>
    <col min="3628" max="3628" width="10.28515625" style="2" customWidth="1"/>
    <col min="3629" max="3629" width="9.140625" style="2" customWidth="1"/>
    <col min="3630" max="3630" width="10.28515625" style="2" customWidth="1"/>
    <col min="3631" max="3631" width="9.140625" style="2" customWidth="1"/>
    <col min="3632" max="3843" width="9.140625" style="2"/>
    <col min="3844" max="3844" width="3.140625" style="2" customWidth="1"/>
    <col min="3845" max="3845" width="7.28515625" style="2" bestFit="1" customWidth="1"/>
    <col min="3846" max="3847" width="7" style="2" bestFit="1" customWidth="1"/>
    <col min="3848" max="3848" width="6" style="2" bestFit="1" customWidth="1"/>
    <col min="3849" max="3849" width="6" style="2" customWidth="1"/>
    <col min="3850" max="3851" width="5" style="2" bestFit="1" customWidth="1"/>
    <col min="3852" max="3852" width="6" style="2" bestFit="1" customWidth="1"/>
    <col min="3853" max="3853" width="6.5703125" style="2" bestFit="1" customWidth="1"/>
    <col min="3854" max="3854" width="8.5703125" style="2" customWidth="1"/>
    <col min="3855" max="3855" width="5" style="2" bestFit="1" customWidth="1"/>
    <col min="3856" max="3856" width="7" style="2" bestFit="1" customWidth="1"/>
    <col min="3857" max="3857" width="6.85546875" style="2" customWidth="1"/>
    <col min="3858" max="3858" width="7.140625" style="2" customWidth="1"/>
    <col min="3859" max="3859" width="6" style="2" bestFit="1" customWidth="1"/>
    <col min="3860" max="3861" width="5" style="2" bestFit="1" customWidth="1"/>
    <col min="3862" max="3862" width="3.28515625" style="2" bestFit="1" customWidth="1"/>
    <col min="3863" max="3863" width="6" style="2" bestFit="1" customWidth="1"/>
    <col min="3864" max="3864" width="7.85546875" style="2" bestFit="1" customWidth="1"/>
    <col min="3865" max="3865" width="3.28515625" style="2" bestFit="1" customWidth="1"/>
    <col min="3866" max="3866" width="4" style="2" bestFit="1" customWidth="1"/>
    <col min="3867" max="3868" width="3.28515625" style="2" bestFit="1" customWidth="1"/>
    <col min="3869" max="3869" width="5" style="2" bestFit="1" customWidth="1"/>
    <col min="3870" max="3870" width="7.140625" style="2" bestFit="1" customWidth="1"/>
    <col min="3871" max="3871" width="5.7109375" style="2" bestFit="1" customWidth="1"/>
    <col min="3872" max="3872" width="5.85546875" style="2" customWidth="1"/>
    <col min="3873" max="3873" width="6.7109375" style="2" bestFit="1" customWidth="1"/>
    <col min="3874" max="3874" width="0" style="2" hidden="1" customWidth="1"/>
    <col min="3875" max="3875" width="6.42578125" style="2" customWidth="1"/>
    <col min="3876" max="3876" width="8.28515625" style="2" customWidth="1"/>
    <col min="3877" max="3877" width="10.140625" style="2" bestFit="1" customWidth="1"/>
    <col min="3878" max="3878" width="8.5703125" style="2" bestFit="1" customWidth="1"/>
    <col min="3879" max="3879" width="16.140625" style="2" bestFit="1" customWidth="1"/>
    <col min="3880" max="3880" width="9.85546875" style="2" bestFit="1" customWidth="1"/>
    <col min="3881" max="3883" width="8.28515625" style="2" customWidth="1"/>
    <col min="3884" max="3884" width="10.28515625" style="2" customWidth="1"/>
    <col min="3885" max="3885" width="9.140625" style="2" customWidth="1"/>
    <col min="3886" max="3886" width="10.28515625" style="2" customWidth="1"/>
    <col min="3887" max="3887" width="9.140625" style="2" customWidth="1"/>
    <col min="3888" max="4099" width="9.140625" style="2"/>
    <col min="4100" max="4100" width="3.140625" style="2" customWidth="1"/>
    <col min="4101" max="4101" width="7.28515625" style="2" bestFit="1" customWidth="1"/>
    <col min="4102" max="4103" width="7" style="2" bestFit="1" customWidth="1"/>
    <col min="4104" max="4104" width="6" style="2" bestFit="1" customWidth="1"/>
    <col min="4105" max="4105" width="6" style="2" customWidth="1"/>
    <col min="4106" max="4107" width="5" style="2" bestFit="1" customWidth="1"/>
    <col min="4108" max="4108" width="6" style="2" bestFit="1" customWidth="1"/>
    <col min="4109" max="4109" width="6.5703125" style="2" bestFit="1" customWidth="1"/>
    <col min="4110" max="4110" width="8.5703125" style="2" customWidth="1"/>
    <col min="4111" max="4111" width="5" style="2" bestFit="1" customWidth="1"/>
    <col min="4112" max="4112" width="7" style="2" bestFit="1" customWidth="1"/>
    <col min="4113" max="4113" width="6.85546875" style="2" customWidth="1"/>
    <col min="4114" max="4114" width="7.140625" style="2" customWidth="1"/>
    <col min="4115" max="4115" width="6" style="2" bestFit="1" customWidth="1"/>
    <col min="4116" max="4117" width="5" style="2" bestFit="1" customWidth="1"/>
    <col min="4118" max="4118" width="3.28515625" style="2" bestFit="1" customWidth="1"/>
    <col min="4119" max="4119" width="6" style="2" bestFit="1" customWidth="1"/>
    <col min="4120" max="4120" width="7.85546875" style="2" bestFit="1" customWidth="1"/>
    <col min="4121" max="4121" width="3.28515625" style="2" bestFit="1" customWidth="1"/>
    <col min="4122" max="4122" width="4" style="2" bestFit="1" customWidth="1"/>
    <col min="4123" max="4124" width="3.28515625" style="2" bestFit="1" customWidth="1"/>
    <col min="4125" max="4125" width="5" style="2" bestFit="1" customWidth="1"/>
    <col min="4126" max="4126" width="7.140625" style="2" bestFit="1" customWidth="1"/>
    <col min="4127" max="4127" width="5.7109375" style="2" bestFit="1" customWidth="1"/>
    <col min="4128" max="4128" width="5.85546875" style="2" customWidth="1"/>
    <col min="4129" max="4129" width="6.7109375" style="2" bestFit="1" customWidth="1"/>
    <col min="4130" max="4130" width="0" style="2" hidden="1" customWidth="1"/>
    <col min="4131" max="4131" width="6.42578125" style="2" customWidth="1"/>
    <col min="4132" max="4132" width="8.28515625" style="2" customWidth="1"/>
    <col min="4133" max="4133" width="10.140625" style="2" bestFit="1" customWidth="1"/>
    <col min="4134" max="4134" width="8.5703125" style="2" bestFit="1" customWidth="1"/>
    <col min="4135" max="4135" width="16.140625" style="2" bestFit="1" customWidth="1"/>
    <col min="4136" max="4136" width="9.85546875" style="2" bestFit="1" customWidth="1"/>
    <col min="4137" max="4139" width="8.28515625" style="2" customWidth="1"/>
    <col min="4140" max="4140" width="10.28515625" style="2" customWidth="1"/>
    <col min="4141" max="4141" width="9.140625" style="2" customWidth="1"/>
    <col min="4142" max="4142" width="10.28515625" style="2" customWidth="1"/>
    <col min="4143" max="4143" width="9.140625" style="2" customWidth="1"/>
    <col min="4144" max="4355" width="9.140625" style="2"/>
    <col min="4356" max="4356" width="3.140625" style="2" customWidth="1"/>
    <col min="4357" max="4357" width="7.28515625" style="2" bestFit="1" customWidth="1"/>
    <col min="4358" max="4359" width="7" style="2" bestFit="1" customWidth="1"/>
    <col min="4360" max="4360" width="6" style="2" bestFit="1" customWidth="1"/>
    <col min="4361" max="4361" width="6" style="2" customWidth="1"/>
    <col min="4362" max="4363" width="5" style="2" bestFit="1" customWidth="1"/>
    <col min="4364" max="4364" width="6" style="2" bestFit="1" customWidth="1"/>
    <col min="4365" max="4365" width="6.5703125" style="2" bestFit="1" customWidth="1"/>
    <col min="4366" max="4366" width="8.5703125" style="2" customWidth="1"/>
    <col min="4367" max="4367" width="5" style="2" bestFit="1" customWidth="1"/>
    <col min="4368" max="4368" width="7" style="2" bestFit="1" customWidth="1"/>
    <col min="4369" max="4369" width="6.85546875" style="2" customWidth="1"/>
    <col min="4370" max="4370" width="7.140625" style="2" customWidth="1"/>
    <col min="4371" max="4371" width="6" style="2" bestFit="1" customWidth="1"/>
    <col min="4372" max="4373" width="5" style="2" bestFit="1" customWidth="1"/>
    <col min="4374" max="4374" width="3.28515625" style="2" bestFit="1" customWidth="1"/>
    <col min="4375" max="4375" width="6" style="2" bestFit="1" customWidth="1"/>
    <col min="4376" max="4376" width="7.85546875" style="2" bestFit="1" customWidth="1"/>
    <col min="4377" max="4377" width="3.28515625" style="2" bestFit="1" customWidth="1"/>
    <col min="4378" max="4378" width="4" style="2" bestFit="1" customWidth="1"/>
    <col min="4379" max="4380" width="3.28515625" style="2" bestFit="1" customWidth="1"/>
    <col min="4381" max="4381" width="5" style="2" bestFit="1" customWidth="1"/>
    <col min="4382" max="4382" width="7.140625" style="2" bestFit="1" customWidth="1"/>
    <col min="4383" max="4383" width="5.7109375" style="2" bestFit="1" customWidth="1"/>
    <col min="4384" max="4384" width="5.85546875" style="2" customWidth="1"/>
    <col min="4385" max="4385" width="6.7109375" style="2" bestFit="1" customWidth="1"/>
    <col min="4386" max="4386" width="0" style="2" hidden="1" customWidth="1"/>
    <col min="4387" max="4387" width="6.42578125" style="2" customWidth="1"/>
    <col min="4388" max="4388" width="8.28515625" style="2" customWidth="1"/>
    <col min="4389" max="4389" width="10.140625" style="2" bestFit="1" customWidth="1"/>
    <col min="4390" max="4390" width="8.5703125" style="2" bestFit="1" customWidth="1"/>
    <col min="4391" max="4391" width="16.140625" style="2" bestFit="1" customWidth="1"/>
    <col min="4392" max="4392" width="9.85546875" style="2" bestFit="1" customWidth="1"/>
    <col min="4393" max="4395" width="8.28515625" style="2" customWidth="1"/>
    <col min="4396" max="4396" width="10.28515625" style="2" customWidth="1"/>
    <col min="4397" max="4397" width="9.140625" style="2" customWidth="1"/>
    <col min="4398" max="4398" width="10.28515625" style="2" customWidth="1"/>
    <col min="4399" max="4399" width="9.140625" style="2" customWidth="1"/>
    <col min="4400" max="4611" width="9.140625" style="2"/>
    <col min="4612" max="4612" width="3.140625" style="2" customWidth="1"/>
    <col min="4613" max="4613" width="7.28515625" style="2" bestFit="1" customWidth="1"/>
    <col min="4614" max="4615" width="7" style="2" bestFit="1" customWidth="1"/>
    <col min="4616" max="4616" width="6" style="2" bestFit="1" customWidth="1"/>
    <col min="4617" max="4617" width="6" style="2" customWidth="1"/>
    <col min="4618" max="4619" width="5" style="2" bestFit="1" customWidth="1"/>
    <col min="4620" max="4620" width="6" style="2" bestFit="1" customWidth="1"/>
    <col min="4621" max="4621" width="6.5703125" style="2" bestFit="1" customWidth="1"/>
    <col min="4622" max="4622" width="8.5703125" style="2" customWidth="1"/>
    <col min="4623" max="4623" width="5" style="2" bestFit="1" customWidth="1"/>
    <col min="4624" max="4624" width="7" style="2" bestFit="1" customWidth="1"/>
    <col min="4625" max="4625" width="6.85546875" style="2" customWidth="1"/>
    <col min="4626" max="4626" width="7.140625" style="2" customWidth="1"/>
    <col min="4627" max="4627" width="6" style="2" bestFit="1" customWidth="1"/>
    <col min="4628" max="4629" width="5" style="2" bestFit="1" customWidth="1"/>
    <col min="4630" max="4630" width="3.28515625" style="2" bestFit="1" customWidth="1"/>
    <col min="4631" max="4631" width="6" style="2" bestFit="1" customWidth="1"/>
    <col min="4632" max="4632" width="7.85546875" style="2" bestFit="1" customWidth="1"/>
    <col min="4633" max="4633" width="3.28515625" style="2" bestFit="1" customWidth="1"/>
    <col min="4634" max="4634" width="4" style="2" bestFit="1" customWidth="1"/>
    <col min="4635" max="4636" width="3.28515625" style="2" bestFit="1" customWidth="1"/>
    <col min="4637" max="4637" width="5" style="2" bestFit="1" customWidth="1"/>
    <col min="4638" max="4638" width="7.140625" style="2" bestFit="1" customWidth="1"/>
    <col min="4639" max="4639" width="5.7109375" style="2" bestFit="1" customWidth="1"/>
    <col min="4640" max="4640" width="5.85546875" style="2" customWidth="1"/>
    <col min="4641" max="4641" width="6.7109375" style="2" bestFit="1" customWidth="1"/>
    <col min="4642" max="4642" width="0" style="2" hidden="1" customWidth="1"/>
    <col min="4643" max="4643" width="6.42578125" style="2" customWidth="1"/>
    <col min="4644" max="4644" width="8.28515625" style="2" customWidth="1"/>
    <col min="4645" max="4645" width="10.140625" style="2" bestFit="1" customWidth="1"/>
    <col min="4646" max="4646" width="8.5703125" style="2" bestFit="1" customWidth="1"/>
    <col min="4647" max="4647" width="16.140625" style="2" bestFit="1" customWidth="1"/>
    <col min="4648" max="4648" width="9.85546875" style="2" bestFit="1" customWidth="1"/>
    <col min="4649" max="4651" width="8.28515625" style="2" customWidth="1"/>
    <col min="4652" max="4652" width="10.28515625" style="2" customWidth="1"/>
    <col min="4653" max="4653" width="9.140625" style="2" customWidth="1"/>
    <col min="4654" max="4654" width="10.28515625" style="2" customWidth="1"/>
    <col min="4655" max="4655" width="9.140625" style="2" customWidth="1"/>
    <col min="4656" max="4867" width="9.140625" style="2"/>
    <col min="4868" max="4868" width="3.140625" style="2" customWidth="1"/>
    <col min="4869" max="4869" width="7.28515625" style="2" bestFit="1" customWidth="1"/>
    <col min="4870" max="4871" width="7" style="2" bestFit="1" customWidth="1"/>
    <col min="4872" max="4872" width="6" style="2" bestFit="1" customWidth="1"/>
    <col min="4873" max="4873" width="6" style="2" customWidth="1"/>
    <col min="4874" max="4875" width="5" style="2" bestFit="1" customWidth="1"/>
    <col min="4876" max="4876" width="6" style="2" bestFit="1" customWidth="1"/>
    <col min="4877" max="4877" width="6.5703125" style="2" bestFit="1" customWidth="1"/>
    <col min="4878" max="4878" width="8.5703125" style="2" customWidth="1"/>
    <col min="4879" max="4879" width="5" style="2" bestFit="1" customWidth="1"/>
    <col min="4880" max="4880" width="7" style="2" bestFit="1" customWidth="1"/>
    <col min="4881" max="4881" width="6.85546875" style="2" customWidth="1"/>
    <col min="4882" max="4882" width="7.140625" style="2" customWidth="1"/>
    <col min="4883" max="4883" width="6" style="2" bestFit="1" customWidth="1"/>
    <col min="4884" max="4885" width="5" style="2" bestFit="1" customWidth="1"/>
    <col min="4886" max="4886" width="3.28515625" style="2" bestFit="1" customWidth="1"/>
    <col min="4887" max="4887" width="6" style="2" bestFit="1" customWidth="1"/>
    <col min="4888" max="4888" width="7.85546875" style="2" bestFit="1" customWidth="1"/>
    <col min="4889" max="4889" width="3.28515625" style="2" bestFit="1" customWidth="1"/>
    <col min="4890" max="4890" width="4" style="2" bestFit="1" customWidth="1"/>
    <col min="4891" max="4892" width="3.28515625" style="2" bestFit="1" customWidth="1"/>
    <col min="4893" max="4893" width="5" style="2" bestFit="1" customWidth="1"/>
    <col min="4894" max="4894" width="7.140625" style="2" bestFit="1" customWidth="1"/>
    <col min="4895" max="4895" width="5.7109375" style="2" bestFit="1" customWidth="1"/>
    <col min="4896" max="4896" width="5.85546875" style="2" customWidth="1"/>
    <col min="4897" max="4897" width="6.7109375" style="2" bestFit="1" customWidth="1"/>
    <col min="4898" max="4898" width="0" style="2" hidden="1" customWidth="1"/>
    <col min="4899" max="4899" width="6.42578125" style="2" customWidth="1"/>
    <col min="4900" max="4900" width="8.28515625" style="2" customWidth="1"/>
    <col min="4901" max="4901" width="10.140625" style="2" bestFit="1" customWidth="1"/>
    <col min="4902" max="4902" width="8.5703125" style="2" bestFit="1" customWidth="1"/>
    <col min="4903" max="4903" width="16.140625" style="2" bestFit="1" customWidth="1"/>
    <col min="4904" max="4904" width="9.85546875" style="2" bestFit="1" customWidth="1"/>
    <col min="4905" max="4907" width="8.28515625" style="2" customWidth="1"/>
    <col min="4908" max="4908" width="10.28515625" style="2" customWidth="1"/>
    <col min="4909" max="4909" width="9.140625" style="2" customWidth="1"/>
    <col min="4910" max="4910" width="10.28515625" style="2" customWidth="1"/>
    <col min="4911" max="4911" width="9.140625" style="2" customWidth="1"/>
    <col min="4912" max="5123" width="9.140625" style="2"/>
    <col min="5124" max="5124" width="3.140625" style="2" customWidth="1"/>
    <col min="5125" max="5125" width="7.28515625" style="2" bestFit="1" customWidth="1"/>
    <col min="5126" max="5127" width="7" style="2" bestFit="1" customWidth="1"/>
    <col min="5128" max="5128" width="6" style="2" bestFit="1" customWidth="1"/>
    <col min="5129" max="5129" width="6" style="2" customWidth="1"/>
    <col min="5130" max="5131" width="5" style="2" bestFit="1" customWidth="1"/>
    <col min="5132" max="5132" width="6" style="2" bestFit="1" customWidth="1"/>
    <col min="5133" max="5133" width="6.5703125" style="2" bestFit="1" customWidth="1"/>
    <col min="5134" max="5134" width="8.5703125" style="2" customWidth="1"/>
    <col min="5135" max="5135" width="5" style="2" bestFit="1" customWidth="1"/>
    <col min="5136" max="5136" width="7" style="2" bestFit="1" customWidth="1"/>
    <col min="5137" max="5137" width="6.85546875" style="2" customWidth="1"/>
    <col min="5138" max="5138" width="7.140625" style="2" customWidth="1"/>
    <col min="5139" max="5139" width="6" style="2" bestFit="1" customWidth="1"/>
    <col min="5140" max="5141" width="5" style="2" bestFit="1" customWidth="1"/>
    <col min="5142" max="5142" width="3.28515625" style="2" bestFit="1" customWidth="1"/>
    <col min="5143" max="5143" width="6" style="2" bestFit="1" customWidth="1"/>
    <col min="5144" max="5144" width="7.85546875" style="2" bestFit="1" customWidth="1"/>
    <col min="5145" max="5145" width="3.28515625" style="2" bestFit="1" customWidth="1"/>
    <col min="5146" max="5146" width="4" style="2" bestFit="1" customWidth="1"/>
    <col min="5147" max="5148" width="3.28515625" style="2" bestFit="1" customWidth="1"/>
    <col min="5149" max="5149" width="5" style="2" bestFit="1" customWidth="1"/>
    <col min="5150" max="5150" width="7.140625" style="2" bestFit="1" customWidth="1"/>
    <col min="5151" max="5151" width="5.7109375" style="2" bestFit="1" customWidth="1"/>
    <col min="5152" max="5152" width="5.85546875" style="2" customWidth="1"/>
    <col min="5153" max="5153" width="6.7109375" style="2" bestFit="1" customWidth="1"/>
    <col min="5154" max="5154" width="0" style="2" hidden="1" customWidth="1"/>
    <col min="5155" max="5155" width="6.42578125" style="2" customWidth="1"/>
    <col min="5156" max="5156" width="8.28515625" style="2" customWidth="1"/>
    <col min="5157" max="5157" width="10.140625" style="2" bestFit="1" customWidth="1"/>
    <col min="5158" max="5158" width="8.5703125" style="2" bestFit="1" customWidth="1"/>
    <col min="5159" max="5159" width="16.140625" style="2" bestFit="1" customWidth="1"/>
    <col min="5160" max="5160" width="9.85546875" style="2" bestFit="1" customWidth="1"/>
    <col min="5161" max="5163" width="8.28515625" style="2" customWidth="1"/>
    <col min="5164" max="5164" width="10.28515625" style="2" customWidth="1"/>
    <col min="5165" max="5165" width="9.140625" style="2" customWidth="1"/>
    <col min="5166" max="5166" width="10.28515625" style="2" customWidth="1"/>
    <col min="5167" max="5167" width="9.140625" style="2" customWidth="1"/>
    <col min="5168" max="5379" width="9.140625" style="2"/>
    <col min="5380" max="5380" width="3.140625" style="2" customWidth="1"/>
    <col min="5381" max="5381" width="7.28515625" style="2" bestFit="1" customWidth="1"/>
    <col min="5382" max="5383" width="7" style="2" bestFit="1" customWidth="1"/>
    <col min="5384" max="5384" width="6" style="2" bestFit="1" customWidth="1"/>
    <col min="5385" max="5385" width="6" style="2" customWidth="1"/>
    <col min="5386" max="5387" width="5" style="2" bestFit="1" customWidth="1"/>
    <col min="5388" max="5388" width="6" style="2" bestFit="1" customWidth="1"/>
    <col min="5389" max="5389" width="6.5703125" style="2" bestFit="1" customWidth="1"/>
    <col min="5390" max="5390" width="8.5703125" style="2" customWidth="1"/>
    <col min="5391" max="5391" width="5" style="2" bestFit="1" customWidth="1"/>
    <col min="5392" max="5392" width="7" style="2" bestFit="1" customWidth="1"/>
    <col min="5393" max="5393" width="6.85546875" style="2" customWidth="1"/>
    <col min="5394" max="5394" width="7.140625" style="2" customWidth="1"/>
    <col min="5395" max="5395" width="6" style="2" bestFit="1" customWidth="1"/>
    <col min="5396" max="5397" width="5" style="2" bestFit="1" customWidth="1"/>
    <col min="5398" max="5398" width="3.28515625" style="2" bestFit="1" customWidth="1"/>
    <col min="5399" max="5399" width="6" style="2" bestFit="1" customWidth="1"/>
    <col min="5400" max="5400" width="7.85546875" style="2" bestFit="1" customWidth="1"/>
    <col min="5401" max="5401" width="3.28515625" style="2" bestFit="1" customWidth="1"/>
    <col min="5402" max="5402" width="4" style="2" bestFit="1" customWidth="1"/>
    <col min="5403" max="5404" width="3.28515625" style="2" bestFit="1" customWidth="1"/>
    <col min="5405" max="5405" width="5" style="2" bestFit="1" customWidth="1"/>
    <col min="5406" max="5406" width="7.140625" style="2" bestFit="1" customWidth="1"/>
    <col min="5407" max="5407" width="5.7109375" style="2" bestFit="1" customWidth="1"/>
    <col min="5408" max="5408" width="5.85546875" style="2" customWidth="1"/>
    <col min="5409" max="5409" width="6.7109375" style="2" bestFit="1" customWidth="1"/>
    <col min="5410" max="5410" width="0" style="2" hidden="1" customWidth="1"/>
    <col min="5411" max="5411" width="6.42578125" style="2" customWidth="1"/>
    <col min="5412" max="5412" width="8.28515625" style="2" customWidth="1"/>
    <col min="5413" max="5413" width="10.140625" style="2" bestFit="1" customWidth="1"/>
    <col min="5414" max="5414" width="8.5703125" style="2" bestFit="1" customWidth="1"/>
    <col min="5415" max="5415" width="16.140625" style="2" bestFit="1" customWidth="1"/>
    <col min="5416" max="5416" width="9.85546875" style="2" bestFit="1" customWidth="1"/>
    <col min="5417" max="5419" width="8.28515625" style="2" customWidth="1"/>
    <col min="5420" max="5420" width="10.28515625" style="2" customWidth="1"/>
    <col min="5421" max="5421" width="9.140625" style="2" customWidth="1"/>
    <col min="5422" max="5422" width="10.28515625" style="2" customWidth="1"/>
    <col min="5423" max="5423" width="9.140625" style="2" customWidth="1"/>
    <col min="5424" max="5635" width="9.140625" style="2"/>
    <col min="5636" max="5636" width="3.140625" style="2" customWidth="1"/>
    <col min="5637" max="5637" width="7.28515625" style="2" bestFit="1" customWidth="1"/>
    <col min="5638" max="5639" width="7" style="2" bestFit="1" customWidth="1"/>
    <col min="5640" max="5640" width="6" style="2" bestFit="1" customWidth="1"/>
    <col min="5641" max="5641" width="6" style="2" customWidth="1"/>
    <col min="5642" max="5643" width="5" style="2" bestFit="1" customWidth="1"/>
    <col min="5644" max="5644" width="6" style="2" bestFit="1" customWidth="1"/>
    <col min="5645" max="5645" width="6.5703125" style="2" bestFit="1" customWidth="1"/>
    <col min="5646" max="5646" width="8.5703125" style="2" customWidth="1"/>
    <col min="5647" max="5647" width="5" style="2" bestFit="1" customWidth="1"/>
    <col min="5648" max="5648" width="7" style="2" bestFit="1" customWidth="1"/>
    <col min="5649" max="5649" width="6.85546875" style="2" customWidth="1"/>
    <col min="5650" max="5650" width="7.140625" style="2" customWidth="1"/>
    <col min="5651" max="5651" width="6" style="2" bestFit="1" customWidth="1"/>
    <col min="5652" max="5653" width="5" style="2" bestFit="1" customWidth="1"/>
    <col min="5654" max="5654" width="3.28515625" style="2" bestFit="1" customWidth="1"/>
    <col min="5655" max="5655" width="6" style="2" bestFit="1" customWidth="1"/>
    <col min="5656" max="5656" width="7.85546875" style="2" bestFit="1" customWidth="1"/>
    <col min="5657" max="5657" width="3.28515625" style="2" bestFit="1" customWidth="1"/>
    <col min="5658" max="5658" width="4" style="2" bestFit="1" customWidth="1"/>
    <col min="5659" max="5660" width="3.28515625" style="2" bestFit="1" customWidth="1"/>
    <col min="5661" max="5661" width="5" style="2" bestFit="1" customWidth="1"/>
    <col min="5662" max="5662" width="7.140625" style="2" bestFit="1" customWidth="1"/>
    <col min="5663" max="5663" width="5.7109375" style="2" bestFit="1" customWidth="1"/>
    <col min="5664" max="5664" width="5.85546875" style="2" customWidth="1"/>
    <col min="5665" max="5665" width="6.7109375" style="2" bestFit="1" customWidth="1"/>
    <col min="5666" max="5666" width="0" style="2" hidden="1" customWidth="1"/>
    <col min="5667" max="5667" width="6.42578125" style="2" customWidth="1"/>
    <col min="5668" max="5668" width="8.28515625" style="2" customWidth="1"/>
    <col min="5669" max="5669" width="10.140625" style="2" bestFit="1" customWidth="1"/>
    <col min="5670" max="5670" width="8.5703125" style="2" bestFit="1" customWidth="1"/>
    <col min="5671" max="5671" width="16.140625" style="2" bestFit="1" customWidth="1"/>
    <col min="5672" max="5672" width="9.85546875" style="2" bestFit="1" customWidth="1"/>
    <col min="5673" max="5675" width="8.28515625" style="2" customWidth="1"/>
    <col min="5676" max="5676" width="10.28515625" style="2" customWidth="1"/>
    <col min="5677" max="5677" width="9.140625" style="2" customWidth="1"/>
    <col min="5678" max="5678" width="10.28515625" style="2" customWidth="1"/>
    <col min="5679" max="5679" width="9.140625" style="2" customWidth="1"/>
    <col min="5680" max="5891" width="9.140625" style="2"/>
    <col min="5892" max="5892" width="3.140625" style="2" customWidth="1"/>
    <col min="5893" max="5893" width="7.28515625" style="2" bestFit="1" customWidth="1"/>
    <col min="5894" max="5895" width="7" style="2" bestFit="1" customWidth="1"/>
    <col min="5896" max="5896" width="6" style="2" bestFit="1" customWidth="1"/>
    <col min="5897" max="5897" width="6" style="2" customWidth="1"/>
    <col min="5898" max="5899" width="5" style="2" bestFit="1" customWidth="1"/>
    <col min="5900" max="5900" width="6" style="2" bestFit="1" customWidth="1"/>
    <col min="5901" max="5901" width="6.5703125" style="2" bestFit="1" customWidth="1"/>
    <col min="5902" max="5902" width="8.5703125" style="2" customWidth="1"/>
    <col min="5903" max="5903" width="5" style="2" bestFit="1" customWidth="1"/>
    <col min="5904" max="5904" width="7" style="2" bestFit="1" customWidth="1"/>
    <col min="5905" max="5905" width="6.85546875" style="2" customWidth="1"/>
    <col min="5906" max="5906" width="7.140625" style="2" customWidth="1"/>
    <col min="5907" max="5907" width="6" style="2" bestFit="1" customWidth="1"/>
    <col min="5908" max="5909" width="5" style="2" bestFit="1" customWidth="1"/>
    <col min="5910" max="5910" width="3.28515625" style="2" bestFit="1" customWidth="1"/>
    <col min="5911" max="5911" width="6" style="2" bestFit="1" customWidth="1"/>
    <col min="5912" max="5912" width="7.85546875" style="2" bestFit="1" customWidth="1"/>
    <col min="5913" max="5913" width="3.28515625" style="2" bestFit="1" customWidth="1"/>
    <col min="5914" max="5914" width="4" style="2" bestFit="1" customWidth="1"/>
    <col min="5915" max="5916" width="3.28515625" style="2" bestFit="1" customWidth="1"/>
    <col min="5917" max="5917" width="5" style="2" bestFit="1" customWidth="1"/>
    <col min="5918" max="5918" width="7.140625" style="2" bestFit="1" customWidth="1"/>
    <col min="5919" max="5919" width="5.7109375" style="2" bestFit="1" customWidth="1"/>
    <col min="5920" max="5920" width="5.85546875" style="2" customWidth="1"/>
    <col min="5921" max="5921" width="6.7109375" style="2" bestFit="1" customWidth="1"/>
    <col min="5922" max="5922" width="0" style="2" hidden="1" customWidth="1"/>
    <col min="5923" max="5923" width="6.42578125" style="2" customWidth="1"/>
    <col min="5924" max="5924" width="8.28515625" style="2" customWidth="1"/>
    <col min="5925" max="5925" width="10.140625" style="2" bestFit="1" customWidth="1"/>
    <col min="5926" max="5926" width="8.5703125" style="2" bestFit="1" customWidth="1"/>
    <col min="5927" max="5927" width="16.140625" style="2" bestFit="1" customWidth="1"/>
    <col min="5928" max="5928" width="9.85546875" style="2" bestFit="1" customWidth="1"/>
    <col min="5929" max="5931" width="8.28515625" style="2" customWidth="1"/>
    <col min="5932" max="5932" width="10.28515625" style="2" customWidth="1"/>
    <col min="5933" max="5933" width="9.140625" style="2" customWidth="1"/>
    <col min="5934" max="5934" width="10.28515625" style="2" customWidth="1"/>
    <col min="5935" max="5935" width="9.140625" style="2" customWidth="1"/>
    <col min="5936" max="6147" width="9.140625" style="2"/>
    <col min="6148" max="6148" width="3.140625" style="2" customWidth="1"/>
    <col min="6149" max="6149" width="7.28515625" style="2" bestFit="1" customWidth="1"/>
    <col min="6150" max="6151" width="7" style="2" bestFit="1" customWidth="1"/>
    <col min="6152" max="6152" width="6" style="2" bestFit="1" customWidth="1"/>
    <col min="6153" max="6153" width="6" style="2" customWidth="1"/>
    <col min="6154" max="6155" width="5" style="2" bestFit="1" customWidth="1"/>
    <col min="6156" max="6156" width="6" style="2" bestFit="1" customWidth="1"/>
    <col min="6157" max="6157" width="6.5703125" style="2" bestFit="1" customWidth="1"/>
    <col min="6158" max="6158" width="8.5703125" style="2" customWidth="1"/>
    <col min="6159" max="6159" width="5" style="2" bestFit="1" customWidth="1"/>
    <col min="6160" max="6160" width="7" style="2" bestFit="1" customWidth="1"/>
    <col min="6161" max="6161" width="6.85546875" style="2" customWidth="1"/>
    <col min="6162" max="6162" width="7.140625" style="2" customWidth="1"/>
    <col min="6163" max="6163" width="6" style="2" bestFit="1" customWidth="1"/>
    <col min="6164" max="6165" width="5" style="2" bestFit="1" customWidth="1"/>
    <col min="6166" max="6166" width="3.28515625" style="2" bestFit="1" customWidth="1"/>
    <col min="6167" max="6167" width="6" style="2" bestFit="1" customWidth="1"/>
    <col min="6168" max="6168" width="7.85546875" style="2" bestFit="1" customWidth="1"/>
    <col min="6169" max="6169" width="3.28515625" style="2" bestFit="1" customWidth="1"/>
    <col min="6170" max="6170" width="4" style="2" bestFit="1" customWidth="1"/>
    <col min="6171" max="6172" width="3.28515625" style="2" bestFit="1" customWidth="1"/>
    <col min="6173" max="6173" width="5" style="2" bestFit="1" customWidth="1"/>
    <col min="6174" max="6174" width="7.140625" style="2" bestFit="1" customWidth="1"/>
    <col min="6175" max="6175" width="5.7109375" style="2" bestFit="1" customWidth="1"/>
    <col min="6176" max="6176" width="5.85546875" style="2" customWidth="1"/>
    <col min="6177" max="6177" width="6.7109375" style="2" bestFit="1" customWidth="1"/>
    <col min="6178" max="6178" width="0" style="2" hidden="1" customWidth="1"/>
    <col min="6179" max="6179" width="6.42578125" style="2" customWidth="1"/>
    <col min="6180" max="6180" width="8.28515625" style="2" customWidth="1"/>
    <col min="6181" max="6181" width="10.140625" style="2" bestFit="1" customWidth="1"/>
    <col min="6182" max="6182" width="8.5703125" style="2" bestFit="1" customWidth="1"/>
    <col min="6183" max="6183" width="16.140625" style="2" bestFit="1" customWidth="1"/>
    <col min="6184" max="6184" width="9.85546875" style="2" bestFit="1" customWidth="1"/>
    <col min="6185" max="6187" width="8.28515625" style="2" customWidth="1"/>
    <col min="6188" max="6188" width="10.28515625" style="2" customWidth="1"/>
    <col min="6189" max="6189" width="9.140625" style="2" customWidth="1"/>
    <col min="6190" max="6190" width="10.28515625" style="2" customWidth="1"/>
    <col min="6191" max="6191" width="9.140625" style="2" customWidth="1"/>
    <col min="6192" max="6403" width="9.140625" style="2"/>
    <col min="6404" max="6404" width="3.140625" style="2" customWidth="1"/>
    <col min="6405" max="6405" width="7.28515625" style="2" bestFit="1" customWidth="1"/>
    <col min="6406" max="6407" width="7" style="2" bestFit="1" customWidth="1"/>
    <col min="6408" max="6408" width="6" style="2" bestFit="1" customWidth="1"/>
    <col min="6409" max="6409" width="6" style="2" customWidth="1"/>
    <col min="6410" max="6411" width="5" style="2" bestFit="1" customWidth="1"/>
    <col min="6412" max="6412" width="6" style="2" bestFit="1" customWidth="1"/>
    <col min="6413" max="6413" width="6.5703125" style="2" bestFit="1" customWidth="1"/>
    <col min="6414" max="6414" width="8.5703125" style="2" customWidth="1"/>
    <col min="6415" max="6415" width="5" style="2" bestFit="1" customWidth="1"/>
    <col min="6416" max="6416" width="7" style="2" bestFit="1" customWidth="1"/>
    <col min="6417" max="6417" width="6.85546875" style="2" customWidth="1"/>
    <col min="6418" max="6418" width="7.140625" style="2" customWidth="1"/>
    <col min="6419" max="6419" width="6" style="2" bestFit="1" customWidth="1"/>
    <col min="6420" max="6421" width="5" style="2" bestFit="1" customWidth="1"/>
    <col min="6422" max="6422" width="3.28515625" style="2" bestFit="1" customWidth="1"/>
    <col min="6423" max="6423" width="6" style="2" bestFit="1" customWidth="1"/>
    <col min="6424" max="6424" width="7.85546875" style="2" bestFit="1" customWidth="1"/>
    <col min="6425" max="6425" width="3.28515625" style="2" bestFit="1" customWidth="1"/>
    <col min="6426" max="6426" width="4" style="2" bestFit="1" customWidth="1"/>
    <col min="6427" max="6428" width="3.28515625" style="2" bestFit="1" customWidth="1"/>
    <col min="6429" max="6429" width="5" style="2" bestFit="1" customWidth="1"/>
    <col min="6430" max="6430" width="7.140625" style="2" bestFit="1" customWidth="1"/>
    <col min="6431" max="6431" width="5.7109375" style="2" bestFit="1" customWidth="1"/>
    <col min="6432" max="6432" width="5.85546875" style="2" customWidth="1"/>
    <col min="6433" max="6433" width="6.7109375" style="2" bestFit="1" customWidth="1"/>
    <col min="6434" max="6434" width="0" style="2" hidden="1" customWidth="1"/>
    <col min="6435" max="6435" width="6.42578125" style="2" customWidth="1"/>
    <col min="6436" max="6436" width="8.28515625" style="2" customWidth="1"/>
    <col min="6437" max="6437" width="10.140625" style="2" bestFit="1" customWidth="1"/>
    <col min="6438" max="6438" width="8.5703125" style="2" bestFit="1" customWidth="1"/>
    <col min="6439" max="6439" width="16.140625" style="2" bestFit="1" customWidth="1"/>
    <col min="6440" max="6440" width="9.85546875" style="2" bestFit="1" customWidth="1"/>
    <col min="6441" max="6443" width="8.28515625" style="2" customWidth="1"/>
    <col min="6444" max="6444" width="10.28515625" style="2" customWidth="1"/>
    <col min="6445" max="6445" width="9.140625" style="2" customWidth="1"/>
    <col min="6446" max="6446" width="10.28515625" style="2" customWidth="1"/>
    <col min="6447" max="6447" width="9.140625" style="2" customWidth="1"/>
    <col min="6448" max="6659" width="9.140625" style="2"/>
    <col min="6660" max="6660" width="3.140625" style="2" customWidth="1"/>
    <col min="6661" max="6661" width="7.28515625" style="2" bestFit="1" customWidth="1"/>
    <col min="6662" max="6663" width="7" style="2" bestFit="1" customWidth="1"/>
    <col min="6664" max="6664" width="6" style="2" bestFit="1" customWidth="1"/>
    <col min="6665" max="6665" width="6" style="2" customWidth="1"/>
    <col min="6666" max="6667" width="5" style="2" bestFit="1" customWidth="1"/>
    <col min="6668" max="6668" width="6" style="2" bestFit="1" customWidth="1"/>
    <col min="6669" max="6669" width="6.5703125" style="2" bestFit="1" customWidth="1"/>
    <col min="6670" max="6670" width="8.5703125" style="2" customWidth="1"/>
    <col min="6671" max="6671" width="5" style="2" bestFit="1" customWidth="1"/>
    <col min="6672" max="6672" width="7" style="2" bestFit="1" customWidth="1"/>
    <col min="6673" max="6673" width="6.85546875" style="2" customWidth="1"/>
    <col min="6674" max="6674" width="7.140625" style="2" customWidth="1"/>
    <col min="6675" max="6675" width="6" style="2" bestFit="1" customWidth="1"/>
    <col min="6676" max="6677" width="5" style="2" bestFit="1" customWidth="1"/>
    <col min="6678" max="6678" width="3.28515625" style="2" bestFit="1" customWidth="1"/>
    <col min="6679" max="6679" width="6" style="2" bestFit="1" customWidth="1"/>
    <col min="6680" max="6680" width="7.85546875" style="2" bestFit="1" customWidth="1"/>
    <col min="6681" max="6681" width="3.28515625" style="2" bestFit="1" customWidth="1"/>
    <col min="6682" max="6682" width="4" style="2" bestFit="1" customWidth="1"/>
    <col min="6683" max="6684" width="3.28515625" style="2" bestFit="1" customWidth="1"/>
    <col min="6685" max="6685" width="5" style="2" bestFit="1" customWidth="1"/>
    <col min="6686" max="6686" width="7.140625" style="2" bestFit="1" customWidth="1"/>
    <col min="6687" max="6687" width="5.7109375" style="2" bestFit="1" customWidth="1"/>
    <col min="6688" max="6688" width="5.85546875" style="2" customWidth="1"/>
    <col min="6689" max="6689" width="6.7109375" style="2" bestFit="1" customWidth="1"/>
    <col min="6690" max="6690" width="0" style="2" hidden="1" customWidth="1"/>
    <col min="6691" max="6691" width="6.42578125" style="2" customWidth="1"/>
    <col min="6692" max="6692" width="8.28515625" style="2" customWidth="1"/>
    <col min="6693" max="6693" width="10.140625" style="2" bestFit="1" customWidth="1"/>
    <col min="6694" max="6694" width="8.5703125" style="2" bestFit="1" customWidth="1"/>
    <col min="6695" max="6695" width="16.140625" style="2" bestFit="1" customWidth="1"/>
    <col min="6696" max="6696" width="9.85546875" style="2" bestFit="1" customWidth="1"/>
    <col min="6697" max="6699" width="8.28515625" style="2" customWidth="1"/>
    <col min="6700" max="6700" width="10.28515625" style="2" customWidth="1"/>
    <col min="6701" max="6701" width="9.140625" style="2" customWidth="1"/>
    <col min="6702" max="6702" width="10.28515625" style="2" customWidth="1"/>
    <col min="6703" max="6703" width="9.140625" style="2" customWidth="1"/>
    <col min="6704" max="6915" width="9.140625" style="2"/>
    <col min="6916" max="6916" width="3.140625" style="2" customWidth="1"/>
    <col min="6917" max="6917" width="7.28515625" style="2" bestFit="1" customWidth="1"/>
    <col min="6918" max="6919" width="7" style="2" bestFit="1" customWidth="1"/>
    <col min="6920" max="6920" width="6" style="2" bestFit="1" customWidth="1"/>
    <col min="6921" max="6921" width="6" style="2" customWidth="1"/>
    <col min="6922" max="6923" width="5" style="2" bestFit="1" customWidth="1"/>
    <col min="6924" max="6924" width="6" style="2" bestFit="1" customWidth="1"/>
    <col min="6925" max="6925" width="6.5703125" style="2" bestFit="1" customWidth="1"/>
    <col min="6926" max="6926" width="8.5703125" style="2" customWidth="1"/>
    <col min="6927" max="6927" width="5" style="2" bestFit="1" customWidth="1"/>
    <col min="6928" max="6928" width="7" style="2" bestFit="1" customWidth="1"/>
    <col min="6929" max="6929" width="6.85546875" style="2" customWidth="1"/>
    <col min="6930" max="6930" width="7.140625" style="2" customWidth="1"/>
    <col min="6931" max="6931" width="6" style="2" bestFit="1" customWidth="1"/>
    <col min="6932" max="6933" width="5" style="2" bestFit="1" customWidth="1"/>
    <col min="6934" max="6934" width="3.28515625" style="2" bestFit="1" customWidth="1"/>
    <col min="6935" max="6935" width="6" style="2" bestFit="1" customWidth="1"/>
    <col min="6936" max="6936" width="7.85546875" style="2" bestFit="1" customWidth="1"/>
    <col min="6937" max="6937" width="3.28515625" style="2" bestFit="1" customWidth="1"/>
    <col min="6938" max="6938" width="4" style="2" bestFit="1" customWidth="1"/>
    <col min="6939" max="6940" width="3.28515625" style="2" bestFit="1" customWidth="1"/>
    <col min="6941" max="6941" width="5" style="2" bestFit="1" customWidth="1"/>
    <col min="6942" max="6942" width="7.140625" style="2" bestFit="1" customWidth="1"/>
    <col min="6943" max="6943" width="5.7109375" style="2" bestFit="1" customWidth="1"/>
    <col min="6944" max="6944" width="5.85546875" style="2" customWidth="1"/>
    <col min="6945" max="6945" width="6.7109375" style="2" bestFit="1" customWidth="1"/>
    <col min="6946" max="6946" width="0" style="2" hidden="1" customWidth="1"/>
    <col min="6947" max="6947" width="6.42578125" style="2" customWidth="1"/>
    <col min="6948" max="6948" width="8.28515625" style="2" customWidth="1"/>
    <col min="6949" max="6949" width="10.140625" style="2" bestFit="1" customWidth="1"/>
    <col min="6950" max="6950" width="8.5703125" style="2" bestFit="1" customWidth="1"/>
    <col min="6951" max="6951" width="16.140625" style="2" bestFit="1" customWidth="1"/>
    <col min="6952" max="6952" width="9.85546875" style="2" bestFit="1" customWidth="1"/>
    <col min="6953" max="6955" width="8.28515625" style="2" customWidth="1"/>
    <col min="6956" max="6956" width="10.28515625" style="2" customWidth="1"/>
    <col min="6957" max="6957" width="9.140625" style="2" customWidth="1"/>
    <col min="6958" max="6958" width="10.28515625" style="2" customWidth="1"/>
    <col min="6959" max="6959" width="9.140625" style="2" customWidth="1"/>
    <col min="6960" max="7171" width="9.140625" style="2"/>
    <col min="7172" max="7172" width="3.140625" style="2" customWidth="1"/>
    <col min="7173" max="7173" width="7.28515625" style="2" bestFit="1" customWidth="1"/>
    <col min="7174" max="7175" width="7" style="2" bestFit="1" customWidth="1"/>
    <col min="7176" max="7176" width="6" style="2" bestFit="1" customWidth="1"/>
    <col min="7177" max="7177" width="6" style="2" customWidth="1"/>
    <col min="7178" max="7179" width="5" style="2" bestFit="1" customWidth="1"/>
    <col min="7180" max="7180" width="6" style="2" bestFit="1" customWidth="1"/>
    <col min="7181" max="7181" width="6.5703125" style="2" bestFit="1" customWidth="1"/>
    <col min="7182" max="7182" width="8.5703125" style="2" customWidth="1"/>
    <col min="7183" max="7183" width="5" style="2" bestFit="1" customWidth="1"/>
    <col min="7184" max="7184" width="7" style="2" bestFit="1" customWidth="1"/>
    <col min="7185" max="7185" width="6.85546875" style="2" customWidth="1"/>
    <col min="7186" max="7186" width="7.140625" style="2" customWidth="1"/>
    <col min="7187" max="7187" width="6" style="2" bestFit="1" customWidth="1"/>
    <col min="7188" max="7189" width="5" style="2" bestFit="1" customWidth="1"/>
    <col min="7190" max="7190" width="3.28515625" style="2" bestFit="1" customWidth="1"/>
    <col min="7191" max="7191" width="6" style="2" bestFit="1" customWidth="1"/>
    <col min="7192" max="7192" width="7.85546875" style="2" bestFit="1" customWidth="1"/>
    <col min="7193" max="7193" width="3.28515625" style="2" bestFit="1" customWidth="1"/>
    <col min="7194" max="7194" width="4" style="2" bestFit="1" customWidth="1"/>
    <col min="7195" max="7196" width="3.28515625" style="2" bestFit="1" customWidth="1"/>
    <col min="7197" max="7197" width="5" style="2" bestFit="1" customWidth="1"/>
    <col min="7198" max="7198" width="7.140625" style="2" bestFit="1" customWidth="1"/>
    <col min="7199" max="7199" width="5.7109375" style="2" bestFit="1" customWidth="1"/>
    <col min="7200" max="7200" width="5.85546875" style="2" customWidth="1"/>
    <col min="7201" max="7201" width="6.7109375" style="2" bestFit="1" customWidth="1"/>
    <col min="7202" max="7202" width="0" style="2" hidden="1" customWidth="1"/>
    <col min="7203" max="7203" width="6.42578125" style="2" customWidth="1"/>
    <col min="7204" max="7204" width="8.28515625" style="2" customWidth="1"/>
    <col min="7205" max="7205" width="10.140625" style="2" bestFit="1" customWidth="1"/>
    <col min="7206" max="7206" width="8.5703125" style="2" bestFit="1" customWidth="1"/>
    <col min="7207" max="7207" width="16.140625" style="2" bestFit="1" customWidth="1"/>
    <col min="7208" max="7208" width="9.85546875" style="2" bestFit="1" customWidth="1"/>
    <col min="7209" max="7211" width="8.28515625" style="2" customWidth="1"/>
    <col min="7212" max="7212" width="10.28515625" style="2" customWidth="1"/>
    <col min="7213" max="7213" width="9.140625" style="2" customWidth="1"/>
    <col min="7214" max="7214" width="10.28515625" style="2" customWidth="1"/>
    <col min="7215" max="7215" width="9.140625" style="2" customWidth="1"/>
    <col min="7216" max="7427" width="9.140625" style="2"/>
    <col min="7428" max="7428" width="3.140625" style="2" customWidth="1"/>
    <col min="7429" max="7429" width="7.28515625" style="2" bestFit="1" customWidth="1"/>
    <col min="7430" max="7431" width="7" style="2" bestFit="1" customWidth="1"/>
    <col min="7432" max="7432" width="6" style="2" bestFit="1" customWidth="1"/>
    <col min="7433" max="7433" width="6" style="2" customWidth="1"/>
    <col min="7434" max="7435" width="5" style="2" bestFit="1" customWidth="1"/>
    <col min="7436" max="7436" width="6" style="2" bestFit="1" customWidth="1"/>
    <col min="7437" max="7437" width="6.5703125" style="2" bestFit="1" customWidth="1"/>
    <col min="7438" max="7438" width="8.5703125" style="2" customWidth="1"/>
    <col min="7439" max="7439" width="5" style="2" bestFit="1" customWidth="1"/>
    <col min="7440" max="7440" width="7" style="2" bestFit="1" customWidth="1"/>
    <col min="7441" max="7441" width="6.85546875" style="2" customWidth="1"/>
    <col min="7442" max="7442" width="7.140625" style="2" customWidth="1"/>
    <col min="7443" max="7443" width="6" style="2" bestFit="1" customWidth="1"/>
    <col min="7444" max="7445" width="5" style="2" bestFit="1" customWidth="1"/>
    <col min="7446" max="7446" width="3.28515625" style="2" bestFit="1" customWidth="1"/>
    <col min="7447" max="7447" width="6" style="2" bestFit="1" customWidth="1"/>
    <col min="7448" max="7448" width="7.85546875" style="2" bestFit="1" customWidth="1"/>
    <col min="7449" max="7449" width="3.28515625" style="2" bestFit="1" customWidth="1"/>
    <col min="7450" max="7450" width="4" style="2" bestFit="1" customWidth="1"/>
    <col min="7451" max="7452" width="3.28515625" style="2" bestFit="1" customWidth="1"/>
    <col min="7453" max="7453" width="5" style="2" bestFit="1" customWidth="1"/>
    <col min="7454" max="7454" width="7.140625" style="2" bestFit="1" customWidth="1"/>
    <col min="7455" max="7455" width="5.7109375" style="2" bestFit="1" customWidth="1"/>
    <col min="7456" max="7456" width="5.85546875" style="2" customWidth="1"/>
    <col min="7457" max="7457" width="6.7109375" style="2" bestFit="1" customWidth="1"/>
    <col min="7458" max="7458" width="0" style="2" hidden="1" customWidth="1"/>
    <col min="7459" max="7459" width="6.42578125" style="2" customWidth="1"/>
    <col min="7460" max="7460" width="8.28515625" style="2" customWidth="1"/>
    <col min="7461" max="7461" width="10.140625" style="2" bestFit="1" customWidth="1"/>
    <col min="7462" max="7462" width="8.5703125" style="2" bestFit="1" customWidth="1"/>
    <col min="7463" max="7463" width="16.140625" style="2" bestFit="1" customWidth="1"/>
    <col min="7464" max="7464" width="9.85546875" style="2" bestFit="1" customWidth="1"/>
    <col min="7465" max="7467" width="8.28515625" style="2" customWidth="1"/>
    <col min="7468" max="7468" width="10.28515625" style="2" customWidth="1"/>
    <col min="7469" max="7469" width="9.140625" style="2" customWidth="1"/>
    <col min="7470" max="7470" width="10.28515625" style="2" customWidth="1"/>
    <col min="7471" max="7471" width="9.140625" style="2" customWidth="1"/>
    <col min="7472" max="7683" width="9.140625" style="2"/>
    <col min="7684" max="7684" width="3.140625" style="2" customWidth="1"/>
    <col min="7685" max="7685" width="7.28515625" style="2" bestFit="1" customWidth="1"/>
    <col min="7686" max="7687" width="7" style="2" bestFit="1" customWidth="1"/>
    <col min="7688" max="7688" width="6" style="2" bestFit="1" customWidth="1"/>
    <col min="7689" max="7689" width="6" style="2" customWidth="1"/>
    <col min="7690" max="7691" width="5" style="2" bestFit="1" customWidth="1"/>
    <col min="7692" max="7692" width="6" style="2" bestFit="1" customWidth="1"/>
    <col min="7693" max="7693" width="6.5703125" style="2" bestFit="1" customWidth="1"/>
    <col min="7694" max="7694" width="8.5703125" style="2" customWidth="1"/>
    <col min="7695" max="7695" width="5" style="2" bestFit="1" customWidth="1"/>
    <col min="7696" max="7696" width="7" style="2" bestFit="1" customWidth="1"/>
    <col min="7697" max="7697" width="6.85546875" style="2" customWidth="1"/>
    <col min="7698" max="7698" width="7.140625" style="2" customWidth="1"/>
    <col min="7699" max="7699" width="6" style="2" bestFit="1" customWidth="1"/>
    <col min="7700" max="7701" width="5" style="2" bestFit="1" customWidth="1"/>
    <col min="7702" max="7702" width="3.28515625" style="2" bestFit="1" customWidth="1"/>
    <col min="7703" max="7703" width="6" style="2" bestFit="1" customWidth="1"/>
    <col min="7704" max="7704" width="7.85546875" style="2" bestFit="1" customWidth="1"/>
    <col min="7705" max="7705" width="3.28515625" style="2" bestFit="1" customWidth="1"/>
    <col min="7706" max="7706" width="4" style="2" bestFit="1" customWidth="1"/>
    <col min="7707" max="7708" width="3.28515625" style="2" bestFit="1" customWidth="1"/>
    <col min="7709" max="7709" width="5" style="2" bestFit="1" customWidth="1"/>
    <col min="7710" max="7710" width="7.140625" style="2" bestFit="1" customWidth="1"/>
    <col min="7711" max="7711" width="5.7109375" style="2" bestFit="1" customWidth="1"/>
    <col min="7712" max="7712" width="5.85546875" style="2" customWidth="1"/>
    <col min="7713" max="7713" width="6.7109375" style="2" bestFit="1" customWidth="1"/>
    <col min="7714" max="7714" width="0" style="2" hidden="1" customWidth="1"/>
    <col min="7715" max="7715" width="6.42578125" style="2" customWidth="1"/>
    <col min="7716" max="7716" width="8.28515625" style="2" customWidth="1"/>
    <col min="7717" max="7717" width="10.140625" style="2" bestFit="1" customWidth="1"/>
    <col min="7718" max="7718" width="8.5703125" style="2" bestFit="1" customWidth="1"/>
    <col min="7719" max="7719" width="16.140625" style="2" bestFit="1" customWidth="1"/>
    <col min="7720" max="7720" width="9.85546875" style="2" bestFit="1" customWidth="1"/>
    <col min="7721" max="7723" width="8.28515625" style="2" customWidth="1"/>
    <col min="7724" max="7724" width="10.28515625" style="2" customWidth="1"/>
    <col min="7725" max="7725" width="9.140625" style="2" customWidth="1"/>
    <col min="7726" max="7726" width="10.28515625" style="2" customWidth="1"/>
    <col min="7727" max="7727" width="9.140625" style="2" customWidth="1"/>
    <col min="7728" max="7939" width="9.140625" style="2"/>
    <col min="7940" max="7940" width="3.140625" style="2" customWidth="1"/>
    <col min="7941" max="7941" width="7.28515625" style="2" bestFit="1" customWidth="1"/>
    <col min="7942" max="7943" width="7" style="2" bestFit="1" customWidth="1"/>
    <col min="7944" max="7944" width="6" style="2" bestFit="1" customWidth="1"/>
    <col min="7945" max="7945" width="6" style="2" customWidth="1"/>
    <col min="7946" max="7947" width="5" style="2" bestFit="1" customWidth="1"/>
    <col min="7948" max="7948" width="6" style="2" bestFit="1" customWidth="1"/>
    <col min="7949" max="7949" width="6.5703125" style="2" bestFit="1" customWidth="1"/>
    <col min="7950" max="7950" width="8.5703125" style="2" customWidth="1"/>
    <col min="7951" max="7951" width="5" style="2" bestFit="1" customWidth="1"/>
    <col min="7952" max="7952" width="7" style="2" bestFit="1" customWidth="1"/>
    <col min="7953" max="7953" width="6.85546875" style="2" customWidth="1"/>
    <col min="7954" max="7954" width="7.140625" style="2" customWidth="1"/>
    <col min="7955" max="7955" width="6" style="2" bestFit="1" customWidth="1"/>
    <col min="7956" max="7957" width="5" style="2" bestFit="1" customWidth="1"/>
    <col min="7958" max="7958" width="3.28515625" style="2" bestFit="1" customWidth="1"/>
    <col min="7959" max="7959" width="6" style="2" bestFit="1" customWidth="1"/>
    <col min="7960" max="7960" width="7.85546875" style="2" bestFit="1" customWidth="1"/>
    <col min="7961" max="7961" width="3.28515625" style="2" bestFit="1" customWidth="1"/>
    <col min="7962" max="7962" width="4" style="2" bestFit="1" customWidth="1"/>
    <col min="7963" max="7964" width="3.28515625" style="2" bestFit="1" customWidth="1"/>
    <col min="7965" max="7965" width="5" style="2" bestFit="1" customWidth="1"/>
    <col min="7966" max="7966" width="7.140625" style="2" bestFit="1" customWidth="1"/>
    <col min="7967" max="7967" width="5.7109375" style="2" bestFit="1" customWidth="1"/>
    <col min="7968" max="7968" width="5.85546875" style="2" customWidth="1"/>
    <col min="7969" max="7969" width="6.7109375" style="2" bestFit="1" customWidth="1"/>
    <col min="7970" max="7970" width="0" style="2" hidden="1" customWidth="1"/>
    <col min="7971" max="7971" width="6.42578125" style="2" customWidth="1"/>
    <col min="7972" max="7972" width="8.28515625" style="2" customWidth="1"/>
    <col min="7973" max="7973" width="10.140625" style="2" bestFit="1" customWidth="1"/>
    <col min="7974" max="7974" width="8.5703125" style="2" bestFit="1" customWidth="1"/>
    <col min="7975" max="7975" width="16.140625" style="2" bestFit="1" customWidth="1"/>
    <col min="7976" max="7976" width="9.85546875" style="2" bestFit="1" customWidth="1"/>
    <col min="7977" max="7979" width="8.28515625" style="2" customWidth="1"/>
    <col min="7980" max="7980" width="10.28515625" style="2" customWidth="1"/>
    <col min="7981" max="7981" width="9.140625" style="2" customWidth="1"/>
    <col min="7982" max="7982" width="10.28515625" style="2" customWidth="1"/>
    <col min="7983" max="7983" width="9.140625" style="2" customWidth="1"/>
    <col min="7984" max="8195" width="9.140625" style="2"/>
    <col min="8196" max="8196" width="3.140625" style="2" customWidth="1"/>
    <col min="8197" max="8197" width="7.28515625" style="2" bestFit="1" customWidth="1"/>
    <col min="8198" max="8199" width="7" style="2" bestFit="1" customWidth="1"/>
    <col min="8200" max="8200" width="6" style="2" bestFit="1" customWidth="1"/>
    <col min="8201" max="8201" width="6" style="2" customWidth="1"/>
    <col min="8202" max="8203" width="5" style="2" bestFit="1" customWidth="1"/>
    <col min="8204" max="8204" width="6" style="2" bestFit="1" customWidth="1"/>
    <col min="8205" max="8205" width="6.5703125" style="2" bestFit="1" customWidth="1"/>
    <col min="8206" max="8206" width="8.5703125" style="2" customWidth="1"/>
    <col min="8207" max="8207" width="5" style="2" bestFit="1" customWidth="1"/>
    <col min="8208" max="8208" width="7" style="2" bestFit="1" customWidth="1"/>
    <col min="8209" max="8209" width="6.85546875" style="2" customWidth="1"/>
    <col min="8210" max="8210" width="7.140625" style="2" customWidth="1"/>
    <col min="8211" max="8211" width="6" style="2" bestFit="1" customWidth="1"/>
    <col min="8212" max="8213" width="5" style="2" bestFit="1" customWidth="1"/>
    <col min="8214" max="8214" width="3.28515625" style="2" bestFit="1" customWidth="1"/>
    <col min="8215" max="8215" width="6" style="2" bestFit="1" customWidth="1"/>
    <col min="8216" max="8216" width="7.85546875" style="2" bestFit="1" customWidth="1"/>
    <col min="8217" max="8217" width="3.28515625" style="2" bestFit="1" customWidth="1"/>
    <col min="8218" max="8218" width="4" style="2" bestFit="1" customWidth="1"/>
    <col min="8219" max="8220" width="3.28515625" style="2" bestFit="1" customWidth="1"/>
    <col min="8221" max="8221" width="5" style="2" bestFit="1" customWidth="1"/>
    <col min="8222" max="8222" width="7.140625" style="2" bestFit="1" customWidth="1"/>
    <col min="8223" max="8223" width="5.7109375" style="2" bestFit="1" customWidth="1"/>
    <col min="8224" max="8224" width="5.85546875" style="2" customWidth="1"/>
    <col min="8225" max="8225" width="6.7109375" style="2" bestFit="1" customWidth="1"/>
    <col min="8226" max="8226" width="0" style="2" hidden="1" customWidth="1"/>
    <col min="8227" max="8227" width="6.42578125" style="2" customWidth="1"/>
    <col min="8228" max="8228" width="8.28515625" style="2" customWidth="1"/>
    <col min="8229" max="8229" width="10.140625" style="2" bestFit="1" customWidth="1"/>
    <col min="8230" max="8230" width="8.5703125" style="2" bestFit="1" customWidth="1"/>
    <col min="8231" max="8231" width="16.140625" style="2" bestFit="1" customWidth="1"/>
    <col min="8232" max="8232" width="9.85546875" style="2" bestFit="1" customWidth="1"/>
    <col min="8233" max="8235" width="8.28515625" style="2" customWidth="1"/>
    <col min="8236" max="8236" width="10.28515625" style="2" customWidth="1"/>
    <col min="8237" max="8237" width="9.140625" style="2" customWidth="1"/>
    <col min="8238" max="8238" width="10.28515625" style="2" customWidth="1"/>
    <col min="8239" max="8239" width="9.140625" style="2" customWidth="1"/>
    <col min="8240" max="8451" width="9.140625" style="2"/>
    <col min="8452" max="8452" width="3.140625" style="2" customWidth="1"/>
    <col min="8453" max="8453" width="7.28515625" style="2" bestFit="1" customWidth="1"/>
    <col min="8454" max="8455" width="7" style="2" bestFit="1" customWidth="1"/>
    <col min="8456" max="8456" width="6" style="2" bestFit="1" customWidth="1"/>
    <col min="8457" max="8457" width="6" style="2" customWidth="1"/>
    <col min="8458" max="8459" width="5" style="2" bestFit="1" customWidth="1"/>
    <col min="8460" max="8460" width="6" style="2" bestFit="1" customWidth="1"/>
    <col min="8461" max="8461" width="6.5703125" style="2" bestFit="1" customWidth="1"/>
    <col min="8462" max="8462" width="8.5703125" style="2" customWidth="1"/>
    <col min="8463" max="8463" width="5" style="2" bestFit="1" customWidth="1"/>
    <col min="8464" max="8464" width="7" style="2" bestFit="1" customWidth="1"/>
    <col min="8465" max="8465" width="6.85546875" style="2" customWidth="1"/>
    <col min="8466" max="8466" width="7.140625" style="2" customWidth="1"/>
    <col min="8467" max="8467" width="6" style="2" bestFit="1" customWidth="1"/>
    <col min="8468" max="8469" width="5" style="2" bestFit="1" customWidth="1"/>
    <col min="8470" max="8470" width="3.28515625" style="2" bestFit="1" customWidth="1"/>
    <col min="8471" max="8471" width="6" style="2" bestFit="1" customWidth="1"/>
    <col min="8472" max="8472" width="7.85546875" style="2" bestFit="1" customWidth="1"/>
    <col min="8473" max="8473" width="3.28515625" style="2" bestFit="1" customWidth="1"/>
    <col min="8474" max="8474" width="4" style="2" bestFit="1" customWidth="1"/>
    <col min="8475" max="8476" width="3.28515625" style="2" bestFit="1" customWidth="1"/>
    <col min="8477" max="8477" width="5" style="2" bestFit="1" customWidth="1"/>
    <col min="8478" max="8478" width="7.140625" style="2" bestFit="1" customWidth="1"/>
    <col min="8479" max="8479" width="5.7109375" style="2" bestFit="1" customWidth="1"/>
    <col min="8480" max="8480" width="5.85546875" style="2" customWidth="1"/>
    <col min="8481" max="8481" width="6.7109375" style="2" bestFit="1" customWidth="1"/>
    <col min="8482" max="8482" width="0" style="2" hidden="1" customWidth="1"/>
    <col min="8483" max="8483" width="6.42578125" style="2" customWidth="1"/>
    <col min="8484" max="8484" width="8.28515625" style="2" customWidth="1"/>
    <col min="8485" max="8485" width="10.140625" style="2" bestFit="1" customWidth="1"/>
    <col min="8486" max="8486" width="8.5703125" style="2" bestFit="1" customWidth="1"/>
    <col min="8487" max="8487" width="16.140625" style="2" bestFit="1" customWidth="1"/>
    <col min="8488" max="8488" width="9.85546875" style="2" bestFit="1" customWidth="1"/>
    <col min="8489" max="8491" width="8.28515625" style="2" customWidth="1"/>
    <col min="8492" max="8492" width="10.28515625" style="2" customWidth="1"/>
    <col min="8493" max="8493" width="9.140625" style="2" customWidth="1"/>
    <col min="8494" max="8494" width="10.28515625" style="2" customWidth="1"/>
    <col min="8495" max="8495" width="9.140625" style="2" customWidth="1"/>
    <col min="8496" max="8707" width="9.140625" style="2"/>
    <col min="8708" max="8708" width="3.140625" style="2" customWidth="1"/>
    <col min="8709" max="8709" width="7.28515625" style="2" bestFit="1" customWidth="1"/>
    <col min="8710" max="8711" width="7" style="2" bestFit="1" customWidth="1"/>
    <col min="8712" max="8712" width="6" style="2" bestFit="1" customWidth="1"/>
    <col min="8713" max="8713" width="6" style="2" customWidth="1"/>
    <col min="8714" max="8715" width="5" style="2" bestFit="1" customWidth="1"/>
    <col min="8716" max="8716" width="6" style="2" bestFit="1" customWidth="1"/>
    <col min="8717" max="8717" width="6.5703125" style="2" bestFit="1" customWidth="1"/>
    <col min="8718" max="8718" width="8.5703125" style="2" customWidth="1"/>
    <col min="8719" max="8719" width="5" style="2" bestFit="1" customWidth="1"/>
    <col min="8720" max="8720" width="7" style="2" bestFit="1" customWidth="1"/>
    <col min="8721" max="8721" width="6.85546875" style="2" customWidth="1"/>
    <col min="8722" max="8722" width="7.140625" style="2" customWidth="1"/>
    <col min="8723" max="8723" width="6" style="2" bestFit="1" customWidth="1"/>
    <col min="8724" max="8725" width="5" style="2" bestFit="1" customWidth="1"/>
    <col min="8726" max="8726" width="3.28515625" style="2" bestFit="1" customWidth="1"/>
    <col min="8727" max="8727" width="6" style="2" bestFit="1" customWidth="1"/>
    <col min="8728" max="8728" width="7.85546875" style="2" bestFit="1" customWidth="1"/>
    <col min="8729" max="8729" width="3.28515625" style="2" bestFit="1" customWidth="1"/>
    <col min="8730" max="8730" width="4" style="2" bestFit="1" customWidth="1"/>
    <col min="8731" max="8732" width="3.28515625" style="2" bestFit="1" customWidth="1"/>
    <col min="8733" max="8733" width="5" style="2" bestFit="1" customWidth="1"/>
    <col min="8734" max="8734" width="7.140625" style="2" bestFit="1" customWidth="1"/>
    <col min="8735" max="8735" width="5.7109375" style="2" bestFit="1" customWidth="1"/>
    <col min="8736" max="8736" width="5.85546875" style="2" customWidth="1"/>
    <col min="8737" max="8737" width="6.7109375" style="2" bestFit="1" customWidth="1"/>
    <col min="8738" max="8738" width="0" style="2" hidden="1" customWidth="1"/>
    <col min="8739" max="8739" width="6.42578125" style="2" customWidth="1"/>
    <col min="8740" max="8740" width="8.28515625" style="2" customWidth="1"/>
    <col min="8741" max="8741" width="10.140625" style="2" bestFit="1" customWidth="1"/>
    <col min="8742" max="8742" width="8.5703125" style="2" bestFit="1" customWidth="1"/>
    <col min="8743" max="8743" width="16.140625" style="2" bestFit="1" customWidth="1"/>
    <col min="8744" max="8744" width="9.85546875" style="2" bestFit="1" customWidth="1"/>
    <col min="8745" max="8747" width="8.28515625" style="2" customWidth="1"/>
    <col min="8748" max="8748" width="10.28515625" style="2" customWidth="1"/>
    <col min="8749" max="8749" width="9.140625" style="2" customWidth="1"/>
    <col min="8750" max="8750" width="10.28515625" style="2" customWidth="1"/>
    <col min="8751" max="8751" width="9.140625" style="2" customWidth="1"/>
    <col min="8752" max="8963" width="9.140625" style="2"/>
    <col min="8964" max="8964" width="3.140625" style="2" customWidth="1"/>
    <col min="8965" max="8965" width="7.28515625" style="2" bestFit="1" customWidth="1"/>
    <col min="8966" max="8967" width="7" style="2" bestFit="1" customWidth="1"/>
    <col min="8968" max="8968" width="6" style="2" bestFit="1" customWidth="1"/>
    <col min="8969" max="8969" width="6" style="2" customWidth="1"/>
    <col min="8970" max="8971" width="5" style="2" bestFit="1" customWidth="1"/>
    <col min="8972" max="8972" width="6" style="2" bestFit="1" customWidth="1"/>
    <col min="8973" max="8973" width="6.5703125" style="2" bestFit="1" customWidth="1"/>
    <col min="8974" max="8974" width="8.5703125" style="2" customWidth="1"/>
    <col min="8975" max="8975" width="5" style="2" bestFit="1" customWidth="1"/>
    <col min="8976" max="8976" width="7" style="2" bestFit="1" customWidth="1"/>
    <col min="8977" max="8977" width="6.85546875" style="2" customWidth="1"/>
    <col min="8978" max="8978" width="7.140625" style="2" customWidth="1"/>
    <col min="8979" max="8979" width="6" style="2" bestFit="1" customWidth="1"/>
    <col min="8980" max="8981" width="5" style="2" bestFit="1" customWidth="1"/>
    <col min="8982" max="8982" width="3.28515625" style="2" bestFit="1" customWidth="1"/>
    <col min="8983" max="8983" width="6" style="2" bestFit="1" customWidth="1"/>
    <col min="8984" max="8984" width="7.85546875" style="2" bestFit="1" customWidth="1"/>
    <col min="8985" max="8985" width="3.28515625" style="2" bestFit="1" customWidth="1"/>
    <col min="8986" max="8986" width="4" style="2" bestFit="1" customWidth="1"/>
    <col min="8987" max="8988" width="3.28515625" style="2" bestFit="1" customWidth="1"/>
    <col min="8989" max="8989" width="5" style="2" bestFit="1" customWidth="1"/>
    <col min="8990" max="8990" width="7.140625" style="2" bestFit="1" customWidth="1"/>
    <col min="8991" max="8991" width="5.7109375" style="2" bestFit="1" customWidth="1"/>
    <col min="8992" max="8992" width="5.85546875" style="2" customWidth="1"/>
    <col min="8993" max="8993" width="6.7109375" style="2" bestFit="1" customWidth="1"/>
    <col min="8994" max="8994" width="0" style="2" hidden="1" customWidth="1"/>
    <col min="8995" max="8995" width="6.42578125" style="2" customWidth="1"/>
    <col min="8996" max="8996" width="8.28515625" style="2" customWidth="1"/>
    <col min="8997" max="8997" width="10.140625" style="2" bestFit="1" customWidth="1"/>
    <col min="8998" max="8998" width="8.5703125" style="2" bestFit="1" customWidth="1"/>
    <col min="8999" max="8999" width="16.140625" style="2" bestFit="1" customWidth="1"/>
    <col min="9000" max="9000" width="9.85546875" style="2" bestFit="1" customWidth="1"/>
    <col min="9001" max="9003" width="8.28515625" style="2" customWidth="1"/>
    <col min="9004" max="9004" width="10.28515625" style="2" customWidth="1"/>
    <col min="9005" max="9005" width="9.140625" style="2" customWidth="1"/>
    <col min="9006" max="9006" width="10.28515625" style="2" customWidth="1"/>
    <col min="9007" max="9007" width="9.140625" style="2" customWidth="1"/>
    <col min="9008" max="9219" width="9.140625" style="2"/>
    <col min="9220" max="9220" width="3.140625" style="2" customWidth="1"/>
    <col min="9221" max="9221" width="7.28515625" style="2" bestFit="1" customWidth="1"/>
    <col min="9222" max="9223" width="7" style="2" bestFit="1" customWidth="1"/>
    <col min="9224" max="9224" width="6" style="2" bestFit="1" customWidth="1"/>
    <col min="9225" max="9225" width="6" style="2" customWidth="1"/>
    <col min="9226" max="9227" width="5" style="2" bestFit="1" customWidth="1"/>
    <col min="9228" max="9228" width="6" style="2" bestFit="1" customWidth="1"/>
    <col min="9229" max="9229" width="6.5703125" style="2" bestFit="1" customWidth="1"/>
    <col min="9230" max="9230" width="8.5703125" style="2" customWidth="1"/>
    <col min="9231" max="9231" width="5" style="2" bestFit="1" customWidth="1"/>
    <col min="9232" max="9232" width="7" style="2" bestFit="1" customWidth="1"/>
    <col min="9233" max="9233" width="6.85546875" style="2" customWidth="1"/>
    <col min="9234" max="9234" width="7.140625" style="2" customWidth="1"/>
    <col min="9235" max="9235" width="6" style="2" bestFit="1" customWidth="1"/>
    <col min="9236" max="9237" width="5" style="2" bestFit="1" customWidth="1"/>
    <col min="9238" max="9238" width="3.28515625" style="2" bestFit="1" customWidth="1"/>
    <col min="9239" max="9239" width="6" style="2" bestFit="1" customWidth="1"/>
    <col min="9240" max="9240" width="7.85546875" style="2" bestFit="1" customWidth="1"/>
    <col min="9241" max="9241" width="3.28515625" style="2" bestFit="1" customWidth="1"/>
    <col min="9242" max="9242" width="4" style="2" bestFit="1" customWidth="1"/>
    <col min="9243" max="9244" width="3.28515625" style="2" bestFit="1" customWidth="1"/>
    <col min="9245" max="9245" width="5" style="2" bestFit="1" customWidth="1"/>
    <col min="9246" max="9246" width="7.140625" style="2" bestFit="1" customWidth="1"/>
    <col min="9247" max="9247" width="5.7109375" style="2" bestFit="1" customWidth="1"/>
    <col min="9248" max="9248" width="5.85546875" style="2" customWidth="1"/>
    <col min="9249" max="9249" width="6.7109375" style="2" bestFit="1" customWidth="1"/>
    <col min="9250" max="9250" width="0" style="2" hidden="1" customWidth="1"/>
    <col min="9251" max="9251" width="6.42578125" style="2" customWidth="1"/>
    <col min="9252" max="9252" width="8.28515625" style="2" customWidth="1"/>
    <col min="9253" max="9253" width="10.140625" style="2" bestFit="1" customWidth="1"/>
    <col min="9254" max="9254" width="8.5703125" style="2" bestFit="1" customWidth="1"/>
    <col min="9255" max="9255" width="16.140625" style="2" bestFit="1" customWidth="1"/>
    <col min="9256" max="9256" width="9.85546875" style="2" bestFit="1" customWidth="1"/>
    <col min="9257" max="9259" width="8.28515625" style="2" customWidth="1"/>
    <col min="9260" max="9260" width="10.28515625" style="2" customWidth="1"/>
    <col min="9261" max="9261" width="9.140625" style="2" customWidth="1"/>
    <col min="9262" max="9262" width="10.28515625" style="2" customWidth="1"/>
    <col min="9263" max="9263" width="9.140625" style="2" customWidth="1"/>
    <col min="9264" max="9475" width="9.140625" style="2"/>
    <col min="9476" max="9476" width="3.140625" style="2" customWidth="1"/>
    <col min="9477" max="9477" width="7.28515625" style="2" bestFit="1" customWidth="1"/>
    <col min="9478" max="9479" width="7" style="2" bestFit="1" customWidth="1"/>
    <col min="9480" max="9480" width="6" style="2" bestFit="1" customWidth="1"/>
    <col min="9481" max="9481" width="6" style="2" customWidth="1"/>
    <col min="9482" max="9483" width="5" style="2" bestFit="1" customWidth="1"/>
    <col min="9484" max="9484" width="6" style="2" bestFit="1" customWidth="1"/>
    <col min="9485" max="9485" width="6.5703125" style="2" bestFit="1" customWidth="1"/>
    <col min="9486" max="9486" width="8.5703125" style="2" customWidth="1"/>
    <col min="9487" max="9487" width="5" style="2" bestFit="1" customWidth="1"/>
    <col min="9488" max="9488" width="7" style="2" bestFit="1" customWidth="1"/>
    <col min="9489" max="9489" width="6.85546875" style="2" customWidth="1"/>
    <col min="9490" max="9490" width="7.140625" style="2" customWidth="1"/>
    <col min="9491" max="9491" width="6" style="2" bestFit="1" customWidth="1"/>
    <col min="9492" max="9493" width="5" style="2" bestFit="1" customWidth="1"/>
    <col min="9494" max="9494" width="3.28515625" style="2" bestFit="1" customWidth="1"/>
    <col min="9495" max="9495" width="6" style="2" bestFit="1" customWidth="1"/>
    <col min="9496" max="9496" width="7.85546875" style="2" bestFit="1" customWidth="1"/>
    <col min="9497" max="9497" width="3.28515625" style="2" bestFit="1" customWidth="1"/>
    <col min="9498" max="9498" width="4" style="2" bestFit="1" customWidth="1"/>
    <col min="9499" max="9500" width="3.28515625" style="2" bestFit="1" customWidth="1"/>
    <col min="9501" max="9501" width="5" style="2" bestFit="1" customWidth="1"/>
    <col min="9502" max="9502" width="7.140625" style="2" bestFit="1" customWidth="1"/>
    <col min="9503" max="9503" width="5.7109375" style="2" bestFit="1" customWidth="1"/>
    <col min="9504" max="9504" width="5.85546875" style="2" customWidth="1"/>
    <col min="9505" max="9505" width="6.7109375" style="2" bestFit="1" customWidth="1"/>
    <col min="9506" max="9506" width="0" style="2" hidden="1" customWidth="1"/>
    <col min="9507" max="9507" width="6.42578125" style="2" customWidth="1"/>
    <col min="9508" max="9508" width="8.28515625" style="2" customWidth="1"/>
    <col min="9509" max="9509" width="10.140625" style="2" bestFit="1" customWidth="1"/>
    <col min="9510" max="9510" width="8.5703125" style="2" bestFit="1" customWidth="1"/>
    <col min="9511" max="9511" width="16.140625" style="2" bestFit="1" customWidth="1"/>
    <col min="9512" max="9512" width="9.85546875" style="2" bestFit="1" customWidth="1"/>
    <col min="9513" max="9515" width="8.28515625" style="2" customWidth="1"/>
    <col min="9516" max="9516" width="10.28515625" style="2" customWidth="1"/>
    <col min="9517" max="9517" width="9.140625" style="2" customWidth="1"/>
    <col min="9518" max="9518" width="10.28515625" style="2" customWidth="1"/>
    <col min="9519" max="9519" width="9.140625" style="2" customWidth="1"/>
    <col min="9520" max="9731" width="9.140625" style="2"/>
    <col min="9732" max="9732" width="3.140625" style="2" customWidth="1"/>
    <col min="9733" max="9733" width="7.28515625" style="2" bestFit="1" customWidth="1"/>
    <col min="9734" max="9735" width="7" style="2" bestFit="1" customWidth="1"/>
    <col min="9736" max="9736" width="6" style="2" bestFit="1" customWidth="1"/>
    <col min="9737" max="9737" width="6" style="2" customWidth="1"/>
    <col min="9738" max="9739" width="5" style="2" bestFit="1" customWidth="1"/>
    <col min="9740" max="9740" width="6" style="2" bestFit="1" customWidth="1"/>
    <col min="9741" max="9741" width="6.5703125" style="2" bestFit="1" customWidth="1"/>
    <col min="9742" max="9742" width="8.5703125" style="2" customWidth="1"/>
    <col min="9743" max="9743" width="5" style="2" bestFit="1" customWidth="1"/>
    <col min="9744" max="9744" width="7" style="2" bestFit="1" customWidth="1"/>
    <col min="9745" max="9745" width="6.85546875" style="2" customWidth="1"/>
    <col min="9746" max="9746" width="7.140625" style="2" customWidth="1"/>
    <col min="9747" max="9747" width="6" style="2" bestFit="1" customWidth="1"/>
    <col min="9748" max="9749" width="5" style="2" bestFit="1" customWidth="1"/>
    <col min="9750" max="9750" width="3.28515625" style="2" bestFit="1" customWidth="1"/>
    <col min="9751" max="9751" width="6" style="2" bestFit="1" customWidth="1"/>
    <col min="9752" max="9752" width="7.85546875" style="2" bestFit="1" customWidth="1"/>
    <col min="9753" max="9753" width="3.28515625" style="2" bestFit="1" customWidth="1"/>
    <col min="9754" max="9754" width="4" style="2" bestFit="1" customWidth="1"/>
    <col min="9755" max="9756" width="3.28515625" style="2" bestFit="1" customWidth="1"/>
    <col min="9757" max="9757" width="5" style="2" bestFit="1" customWidth="1"/>
    <col min="9758" max="9758" width="7.140625" style="2" bestFit="1" customWidth="1"/>
    <col min="9759" max="9759" width="5.7109375" style="2" bestFit="1" customWidth="1"/>
    <col min="9760" max="9760" width="5.85546875" style="2" customWidth="1"/>
    <col min="9761" max="9761" width="6.7109375" style="2" bestFit="1" customWidth="1"/>
    <col min="9762" max="9762" width="0" style="2" hidden="1" customWidth="1"/>
    <col min="9763" max="9763" width="6.42578125" style="2" customWidth="1"/>
    <col min="9764" max="9764" width="8.28515625" style="2" customWidth="1"/>
    <col min="9765" max="9765" width="10.140625" style="2" bestFit="1" customWidth="1"/>
    <col min="9766" max="9766" width="8.5703125" style="2" bestFit="1" customWidth="1"/>
    <col min="9767" max="9767" width="16.140625" style="2" bestFit="1" customWidth="1"/>
    <col min="9768" max="9768" width="9.85546875" style="2" bestFit="1" customWidth="1"/>
    <col min="9769" max="9771" width="8.28515625" style="2" customWidth="1"/>
    <col min="9772" max="9772" width="10.28515625" style="2" customWidth="1"/>
    <col min="9773" max="9773" width="9.140625" style="2" customWidth="1"/>
    <col min="9774" max="9774" width="10.28515625" style="2" customWidth="1"/>
    <col min="9775" max="9775" width="9.140625" style="2" customWidth="1"/>
    <col min="9776" max="9987" width="9.140625" style="2"/>
    <col min="9988" max="9988" width="3.140625" style="2" customWidth="1"/>
    <col min="9989" max="9989" width="7.28515625" style="2" bestFit="1" customWidth="1"/>
    <col min="9990" max="9991" width="7" style="2" bestFit="1" customWidth="1"/>
    <col min="9992" max="9992" width="6" style="2" bestFit="1" customWidth="1"/>
    <col min="9993" max="9993" width="6" style="2" customWidth="1"/>
    <col min="9994" max="9995" width="5" style="2" bestFit="1" customWidth="1"/>
    <col min="9996" max="9996" width="6" style="2" bestFit="1" customWidth="1"/>
    <col min="9997" max="9997" width="6.5703125" style="2" bestFit="1" customWidth="1"/>
    <col min="9998" max="9998" width="8.5703125" style="2" customWidth="1"/>
    <col min="9999" max="9999" width="5" style="2" bestFit="1" customWidth="1"/>
    <col min="10000" max="10000" width="7" style="2" bestFit="1" customWidth="1"/>
    <col min="10001" max="10001" width="6.85546875" style="2" customWidth="1"/>
    <col min="10002" max="10002" width="7.140625" style="2" customWidth="1"/>
    <col min="10003" max="10003" width="6" style="2" bestFit="1" customWidth="1"/>
    <col min="10004" max="10005" width="5" style="2" bestFit="1" customWidth="1"/>
    <col min="10006" max="10006" width="3.28515625" style="2" bestFit="1" customWidth="1"/>
    <col min="10007" max="10007" width="6" style="2" bestFit="1" customWidth="1"/>
    <col min="10008" max="10008" width="7.85546875" style="2" bestFit="1" customWidth="1"/>
    <col min="10009" max="10009" width="3.28515625" style="2" bestFit="1" customWidth="1"/>
    <col min="10010" max="10010" width="4" style="2" bestFit="1" customWidth="1"/>
    <col min="10011" max="10012" width="3.28515625" style="2" bestFit="1" customWidth="1"/>
    <col min="10013" max="10013" width="5" style="2" bestFit="1" customWidth="1"/>
    <col min="10014" max="10014" width="7.140625" style="2" bestFit="1" customWidth="1"/>
    <col min="10015" max="10015" width="5.7109375" style="2" bestFit="1" customWidth="1"/>
    <col min="10016" max="10016" width="5.85546875" style="2" customWidth="1"/>
    <col min="10017" max="10017" width="6.7109375" style="2" bestFit="1" customWidth="1"/>
    <col min="10018" max="10018" width="0" style="2" hidden="1" customWidth="1"/>
    <col min="10019" max="10019" width="6.42578125" style="2" customWidth="1"/>
    <col min="10020" max="10020" width="8.28515625" style="2" customWidth="1"/>
    <col min="10021" max="10021" width="10.140625" style="2" bestFit="1" customWidth="1"/>
    <col min="10022" max="10022" width="8.5703125" style="2" bestFit="1" customWidth="1"/>
    <col min="10023" max="10023" width="16.140625" style="2" bestFit="1" customWidth="1"/>
    <col min="10024" max="10024" width="9.85546875" style="2" bestFit="1" customWidth="1"/>
    <col min="10025" max="10027" width="8.28515625" style="2" customWidth="1"/>
    <col min="10028" max="10028" width="10.28515625" style="2" customWidth="1"/>
    <col min="10029" max="10029" width="9.140625" style="2" customWidth="1"/>
    <col min="10030" max="10030" width="10.28515625" style="2" customWidth="1"/>
    <col min="10031" max="10031" width="9.140625" style="2" customWidth="1"/>
    <col min="10032" max="10243" width="9.140625" style="2"/>
    <col min="10244" max="10244" width="3.140625" style="2" customWidth="1"/>
    <col min="10245" max="10245" width="7.28515625" style="2" bestFit="1" customWidth="1"/>
    <col min="10246" max="10247" width="7" style="2" bestFit="1" customWidth="1"/>
    <col min="10248" max="10248" width="6" style="2" bestFit="1" customWidth="1"/>
    <col min="10249" max="10249" width="6" style="2" customWidth="1"/>
    <col min="10250" max="10251" width="5" style="2" bestFit="1" customWidth="1"/>
    <col min="10252" max="10252" width="6" style="2" bestFit="1" customWidth="1"/>
    <col min="10253" max="10253" width="6.5703125" style="2" bestFit="1" customWidth="1"/>
    <col min="10254" max="10254" width="8.5703125" style="2" customWidth="1"/>
    <col min="10255" max="10255" width="5" style="2" bestFit="1" customWidth="1"/>
    <col min="10256" max="10256" width="7" style="2" bestFit="1" customWidth="1"/>
    <col min="10257" max="10257" width="6.85546875" style="2" customWidth="1"/>
    <col min="10258" max="10258" width="7.140625" style="2" customWidth="1"/>
    <col min="10259" max="10259" width="6" style="2" bestFit="1" customWidth="1"/>
    <col min="10260" max="10261" width="5" style="2" bestFit="1" customWidth="1"/>
    <col min="10262" max="10262" width="3.28515625" style="2" bestFit="1" customWidth="1"/>
    <col min="10263" max="10263" width="6" style="2" bestFit="1" customWidth="1"/>
    <col min="10264" max="10264" width="7.85546875" style="2" bestFit="1" customWidth="1"/>
    <col min="10265" max="10265" width="3.28515625" style="2" bestFit="1" customWidth="1"/>
    <col min="10266" max="10266" width="4" style="2" bestFit="1" customWidth="1"/>
    <col min="10267" max="10268" width="3.28515625" style="2" bestFit="1" customWidth="1"/>
    <col min="10269" max="10269" width="5" style="2" bestFit="1" customWidth="1"/>
    <col min="10270" max="10270" width="7.140625" style="2" bestFit="1" customWidth="1"/>
    <col min="10271" max="10271" width="5.7109375" style="2" bestFit="1" customWidth="1"/>
    <col min="10272" max="10272" width="5.85546875" style="2" customWidth="1"/>
    <col min="10273" max="10273" width="6.7109375" style="2" bestFit="1" customWidth="1"/>
    <col min="10274" max="10274" width="0" style="2" hidden="1" customWidth="1"/>
    <col min="10275" max="10275" width="6.42578125" style="2" customWidth="1"/>
    <col min="10276" max="10276" width="8.28515625" style="2" customWidth="1"/>
    <col min="10277" max="10277" width="10.140625" style="2" bestFit="1" customWidth="1"/>
    <col min="10278" max="10278" width="8.5703125" style="2" bestFit="1" customWidth="1"/>
    <col min="10279" max="10279" width="16.140625" style="2" bestFit="1" customWidth="1"/>
    <col min="10280" max="10280" width="9.85546875" style="2" bestFit="1" customWidth="1"/>
    <col min="10281" max="10283" width="8.28515625" style="2" customWidth="1"/>
    <col min="10284" max="10284" width="10.28515625" style="2" customWidth="1"/>
    <col min="10285" max="10285" width="9.140625" style="2" customWidth="1"/>
    <col min="10286" max="10286" width="10.28515625" style="2" customWidth="1"/>
    <col min="10287" max="10287" width="9.140625" style="2" customWidth="1"/>
    <col min="10288" max="10499" width="9.140625" style="2"/>
    <col min="10500" max="10500" width="3.140625" style="2" customWidth="1"/>
    <col min="10501" max="10501" width="7.28515625" style="2" bestFit="1" customWidth="1"/>
    <col min="10502" max="10503" width="7" style="2" bestFit="1" customWidth="1"/>
    <col min="10504" max="10504" width="6" style="2" bestFit="1" customWidth="1"/>
    <col min="10505" max="10505" width="6" style="2" customWidth="1"/>
    <col min="10506" max="10507" width="5" style="2" bestFit="1" customWidth="1"/>
    <col min="10508" max="10508" width="6" style="2" bestFit="1" customWidth="1"/>
    <col min="10509" max="10509" width="6.5703125" style="2" bestFit="1" customWidth="1"/>
    <col min="10510" max="10510" width="8.5703125" style="2" customWidth="1"/>
    <col min="10511" max="10511" width="5" style="2" bestFit="1" customWidth="1"/>
    <col min="10512" max="10512" width="7" style="2" bestFit="1" customWidth="1"/>
    <col min="10513" max="10513" width="6.85546875" style="2" customWidth="1"/>
    <col min="10514" max="10514" width="7.140625" style="2" customWidth="1"/>
    <col min="10515" max="10515" width="6" style="2" bestFit="1" customWidth="1"/>
    <col min="10516" max="10517" width="5" style="2" bestFit="1" customWidth="1"/>
    <col min="10518" max="10518" width="3.28515625" style="2" bestFit="1" customWidth="1"/>
    <col min="10519" max="10519" width="6" style="2" bestFit="1" customWidth="1"/>
    <col min="10520" max="10520" width="7.85546875" style="2" bestFit="1" customWidth="1"/>
    <col min="10521" max="10521" width="3.28515625" style="2" bestFit="1" customWidth="1"/>
    <col min="10522" max="10522" width="4" style="2" bestFit="1" customWidth="1"/>
    <col min="10523" max="10524" width="3.28515625" style="2" bestFit="1" customWidth="1"/>
    <col min="10525" max="10525" width="5" style="2" bestFit="1" customWidth="1"/>
    <col min="10526" max="10526" width="7.140625" style="2" bestFit="1" customWidth="1"/>
    <col min="10527" max="10527" width="5.7109375" style="2" bestFit="1" customWidth="1"/>
    <col min="10528" max="10528" width="5.85546875" style="2" customWidth="1"/>
    <col min="10529" max="10529" width="6.7109375" style="2" bestFit="1" customWidth="1"/>
    <col min="10530" max="10530" width="0" style="2" hidden="1" customWidth="1"/>
    <col min="10531" max="10531" width="6.42578125" style="2" customWidth="1"/>
    <col min="10532" max="10532" width="8.28515625" style="2" customWidth="1"/>
    <col min="10533" max="10533" width="10.140625" style="2" bestFit="1" customWidth="1"/>
    <col min="10534" max="10534" width="8.5703125" style="2" bestFit="1" customWidth="1"/>
    <col min="10535" max="10535" width="16.140625" style="2" bestFit="1" customWidth="1"/>
    <col min="10536" max="10536" width="9.85546875" style="2" bestFit="1" customWidth="1"/>
    <col min="10537" max="10539" width="8.28515625" style="2" customWidth="1"/>
    <col min="10540" max="10540" width="10.28515625" style="2" customWidth="1"/>
    <col min="10541" max="10541" width="9.140625" style="2" customWidth="1"/>
    <col min="10542" max="10542" width="10.28515625" style="2" customWidth="1"/>
    <col min="10543" max="10543" width="9.140625" style="2" customWidth="1"/>
    <col min="10544" max="10755" width="9.140625" style="2"/>
    <col min="10756" max="10756" width="3.140625" style="2" customWidth="1"/>
    <col min="10757" max="10757" width="7.28515625" style="2" bestFit="1" customWidth="1"/>
    <col min="10758" max="10759" width="7" style="2" bestFit="1" customWidth="1"/>
    <col min="10760" max="10760" width="6" style="2" bestFit="1" customWidth="1"/>
    <col min="10761" max="10761" width="6" style="2" customWidth="1"/>
    <col min="10762" max="10763" width="5" style="2" bestFit="1" customWidth="1"/>
    <col min="10764" max="10764" width="6" style="2" bestFit="1" customWidth="1"/>
    <col min="10765" max="10765" width="6.5703125" style="2" bestFit="1" customWidth="1"/>
    <col min="10766" max="10766" width="8.5703125" style="2" customWidth="1"/>
    <col min="10767" max="10767" width="5" style="2" bestFit="1" customWidth="1"/>
    <col min="10768" max="10768" width="7" style="2" bestFit="1" customWidth="1"/>
    <col min="10769" max="10769" width="6.85546875" style="2" customWidth="1"/>
    <col min="10770" max="10770" width="7.140625" style="2" customWidth="1"/>
    <col min="10771" max="10771" width="6" style="2" bestFit="1" customWidth="1"/>
    <col min="10772" max="10773" width="5" style="2" bestFit="1" customWidth="1"/>
    <col min="10774" max="10774" width="3.28515625" style="2" bestFit="1" customWidth="1"/>
    <col min="10775" max="10775" width="6" style="2" bestFit="1" customWidth="1"/>
    <col min="10776" max="10776" width="7.85546875" style="2" bestFit="1" customWidth="1"/>
    <col min="10777" max="10777" width="3.28515625" style="2" bestFit="1" customWidth="1"/>
    <col min="10778" max="10778" width="4" style="2" bestFit="1" customWidth="1"/>
    <col min="10779" max="10780" width="3.28515625" style="2" bestFit="1" customWidth="1"/>
    <col min="10781" max="10781" width="5" style="2" bestFit="1" customWidth="1"/>
    <col min="10782" max="10782" width="7.140625" style="2" bestFit="1" customWidth="1"/>
    <col min="10783" max="10783" width="5.7109375" style="2" bestFit="1" customWidth="1"/>
    <col min="10784" max="10784" width="5.85546875" style="2" customWidth="1"/>
    <col min="10785" max="10785" width="6.7109375" style="2" bestFit="1" customWidth="1"/>
    <col min="10786" max="10786" width="0" style="2" hidden="1" customWidth="1"/>
    <col min="10787" max="10787" width="6.42578125" style="2" customWidth="1"/>
    <col min="10788" max="10788" width="8.28515625" style="2" customWidth="1"/>
    <col min="10789" max="10789" width="10.140625" style="2" bestFit="1" customWidth="1"/>
    <col min="10790" max="10790" width="8.5703125" style="2" bestFit="1" customWidth="1"/>
    <col min="10791" max="10791" width="16.140625" style="2" bestFit="1" customWidth="1"/>
    <col min="10792" max="10792" width="9.85546875" style="2" bestFit="1" customWidth="1"/>
    <col min="10793" max="10795" width="8.28515625" style="2" customWidth="1"/>
    <col min="10796" max="10796" width="10.28515625" style="2" customWidth="1"/>
    <col min="10797" max="10797" width="9.140625" style="2" customWidth="1"/>
    <col min="10798" max="10798" width="10.28515625" style="2" customWidth="1"/>
    <col min="10799" max="10799" width="9.140625" style="2" customWidth="1"/>
    <col min="10800" max="11011" width="9.140625" style="2"/>
    <col min="11012" max="11012" width="3.140625" style="2" customWidth="1"/>
    <col min="11013" max="11013" width="7.28515625" style="2" bestFit="1" customWidth="1"/>
    <col min="11014" max="11015" width="7" style="2" bestFit="1" customWidth="1"/>
    <col min="11016" max="11016" width="6" style="2" bestFit="1" customWidth="1"/>
    <col min="11017" max="11017" width="6" style="2" customWidth="1"/>
    <col min="11018" max="11019" width="5" style="2" bestFit="1" customWidth="1"/>
    <col min="11020" max="11020" width="6" style="2" bestFit="1" customWidth="1"/>
    <col min="11021" max="11021" width="6.5703125" style="2" bestFit="1" customWidth="1"/>
    <col min="11022" max="11022" width="8.5703125" style="2" customWidth="1"/>
    <col min="11023" max="11023" width="5" style="2" bestFit="1" customWidth="1"/>
    <col min="11024" max="11024" width="7" style="2" bestFit="1" customWidth="1"/>
    <col min="11025" max="11025" width="6.85546875" style="2" customWidth="1"/>
    <col min="11026" max="11026" width="7.140625" style="2" customWidth="1"/>
    <col min="11027" max="11027" width="6" style="2" bestFit="1" customWidth="1"/>
    <col min="11028" max="11029" width="5" style="2" bestFit="1" customWidth="1"/>
    <col min="11030" max="11030" width="3.28515625" style="2" bestFit="1" customWidth="1"/>
    <col min="11031" max="11031" width="6" style="2" bestFit="1" customWidth="1"/>
    <col min="11032" max="11032" width="7.85546875" style="2" bestFit="1" customWidth="1"/>
    <col min="11033" max="11033" width="3.28515625" style="2" bestFit="1" customWidth="1"/>
    <col min="11034" max="11034" width="4" style="2" bestFit="1" customWidth="1"/>
    <col min="11035" max="11036" width="3.28515625" style="2" bestFit="1" customWidth="1"/>
    <col min="11037" max="11037" width="5" style="2" bestFit="1" customWidth="1"/>
    <col min="11038" max="11038" width="7.140625" style="2" bestFit="1" customWidth="1"/>
    <col min="11039" max="11039" width="5.7109375" style="2" bestFit="1" customWidth="1"/>
    <col min="11040" max="11040" width="5.85546875" style="2" customWidth="1"/>
    <col min="11041" max="11041" width="6.7109375" style="2" bestFit="1" customWidth="1"/>
    <col min="11042" max="11042" width="0" style="2" hidden="1" customWidth="1"/>
    <col min="11043" max="11043" width="6.42578125" style="2" customWidth="1"/>
    <col min="11044" max="11044" width="8.28515625" style="2" customWidth="1"/>
    <col min="11045" max="11045" width="10.140625" style="2" bestFit="1" customWidth="1"/>
    <col min="11046" max="11046" width="8.5703125" style="2" bestFit="1" customWidth="1"/>
    <col min="11047" max="11047" width="16.140625" style="2" bestFit="1" customWidth="1"/>
    <col min="11048" max="11048" width="9.85546875" style="2" bestFit="1" customWidth="1"/>
    <col min="11049" max="11051" width="8.28515625" style="2" customWidth="1"/>
    <col min="11052" max="11052" width="10.28515625" style="2" customWidth="1"/>
    <col min="11053" max="11053" width="9.140625" style="2" customWidth="1"/>
    <col min="11054" max="11054" width="10.28515625" style="2" customWidth="1"/>
    <col min="11055" max="11055" width="9.140625" style="2" customWidth="1"/>
    <col min="11056" max="11267" width="9.140625" style="2"/>
    <col min="11268" max="11268" width="3.140625" style="2" customWidth="1"/>
    <col min="11269" max="11269" width="7.28515625" style="2" bestFit="1" customWidth="1"/>
    <col min="11270" max="11271" width="7" style="2" bestFit="1" customWidth="1"/>
    <col min="11272" max="11272" width="6" style="2" bestFit="1" customWidth="1"/>
    <col min="11273" max="11273" width="6" style="2" customWidth="1"/>
    <col min="11274" max="11275" width="5" style="2" bestFit="1" customWidth="1"/>
    <col min="11276" max="11276" width="6" style="2" bestFit="1" customWidth="1"/>
    <col min="11277" max="11277" width="6.5703125" style="2" bestFit="1" customWidth="1"/>
    <col min="11278" max="11278" width="8.5703125" style="2" customWidth="1"/>
    <col min="11279" max="11279" width="5" style="2" bestFit="1" customWidth="1"/>
    <col min="11280" max="11280" width="7" style="2" bestFit="1" customWidth="1"/>
    <col min="11281" max="11281" width="6.85546875" style="2" customWidth="1"/>
    <col min="11282" max="11282" width="7.140625" style="2" customWidth="1"/>
    <col min="11283" max="11283" width="6" style="2" bestFit="1" customWidth="1"/>
    <col min="11284" max="11285" width="5" style="2" bestFit="1" customWidth="1"/>
    <col min="11286" max="11286" width="3.28515625" style="2" bestFit="1" customWidth="1"/>
    <col min="11287" max="11287" width="6" style="2" bestFit="1" customWidth="1"/>
    <col min="11288" max="11288" width="7.85546875" style="2" bestFit="1" customWidth="1"/>
    <col min="11289" max="11289" width="3.28515625" style="2" bestFit="1" customWidth="1"/>
    <col min="11290" max="11290" width="4" style="2" bestFit="1" customWidth="1"/>
    <col min="11291" max="11292" width="3.28515625" style="2" bestFit="1" customWidth="1"/>
    <col min="11293" max="11293" width="5" style="2" bestFit="1" customWidth="1"/>
    <col min="11294" max="11294" width="7.140625" style="2" bestFit="1" customWidth="1"/>
    <col min="11295" max="11295" width="5.7109375" style="2" bestFit="1" customWidth="1"/>
    <col min="11296" max="11296" width="5.85546875" style="2" customWidth="1"/>
    <col min="11297" max="11297" width="6.7109375" style="2" bestFit="1" customWidth="1"/>
    <col min="11298" max="11298" width="0" style="2" hidden="1" customWidth="1"/>
    <col min="11299" max="11299" width="6.42578125" style="2" customWidth="1"/>
    <col min="11300" max="11300" width="8.28515625" style="2" customWidth="1"/>
    <col min="11301" max="11301" width="10.140625" style="2" bestFit="1" customWidth="1"/>
    <col min="11302" max="11302" width="8.5703125" style="2" bestFit="1" customWidth="1"/>
    <col min="11303" max="11303" width="16.140625" style="2" bestFit="1" customWidth="1"/>
    <col min="11304" max="11304" width="9.85546875" style="2" bestFit="1" customWidth="1"/>
    <col min="11305" max="11307" width="8.28515625" style="2" customWidth="1"/>
    <col min="11308" max="11308" width="10.28515625" style="2" customWidth="1"/>
    <col min="11309" max="11309" width="9.140625" style="2" customWidth="1"/>
    <col min="11310" max="11310" width="10.28515625" style="2" customWidth="1"/>
    <col min="11311" max="11311" width="9.140625" style="2" customWidth="1"/>
    <col min="11312" max="11523" width="9.140625" style="2"/>
    <col min="11524" max="11524" width="3.140625" style="2" customWidth="1"/>
    <col min="11525" max="11525" width="7.28515625" style="2" bestFit="1" customWidth="1"/>
    <col min="11526" max="11527" width="7" style="2" bestFit="1" customWidth="1"/>
    <col min="11528" max="11528" width="6" style="2" bestFit="1" customWidth="1"/>
    <col min="11529" max="11529" width="6" style="2" customWidth="1"/>
    <col min="11530" max="11531" width="5" style="2" bestFit="1" customWidth="1"/>
    <col min="11532" max="11532" width="6" style="2" bestFit="1" customWidth="1"/>
    <col min="11533" max="11533" width="6.5703125" style="2" bestFit="1" customWidth="1"/>
    <col min="11534" max="11534" width="8.5703125" style="2" customWidth="1"/>
    <col min="11535" max="11535" width="5" style="2" bestFit="1" customWidth="1"/>
    <col min="11536" max="11536" width="7" style="2" bestFit="1" customWidth="1"/>
    <col min="11537" max="11537" width="6.85546875" style="2" customWidth="1"/>
    <col min="11538" max="11538" width="7.140625" style="2" customWidth="1"/>
    <col min="11539" max="11539" width="6" style="2" bestFit="1" customWidth="1"/>
    <col min="11540" max="11541" width="5" style="2" bestFit="1" customWidth="1"/>
    <col min="11542" max="11542" width="3.28515625" style="2" bestFit="1" customWidth="1"/>
    <col min="11543" max="11543" width="6" style="2" bestFit="1" customWidth="1"/>
    <col min="11544" max="11544" width="7.85546875" style="2" bestFit="1" customWidth="1"/>
    <col min="11545" max="11545" width="3.28515625" style="2" bestFit="1" customWidth="1"/>
    <col min="11546" max="11546" width="4" style="2" bestFit="1" customWidth="1"/>
    <col min="11547" max="11548" width="3.28515625" style="2" bestFit="1" customWidth="1"/>
    <col min="11549" max="11549" width="5" style="2" bestFit="1" customWidth="1"/>
    <col min="11550" max="11550" width="7.140625" style="2" bestFit="1" customWidth="1"/>
    <col min="11551" max="11551" width="5.7109375" style="2" bestFit="1" customWidth="1"/>
    <col min="11552" max="11552" width="5.85546875" style="2" customWidth="1"/>
    <col min="11553" max="11553" width="6.7109375" style="2" bestFit="1" customWidth="1"/>
    <col min="11554" max="11554" width="0" style="2" hidden="1" customWidth="1"/>
    <col min="11555" max="11555" width="6.42578125" style="2" customWidth="1"/>
    <col min="11556" max="11556" width="8.28515625" style="2" customWidth="1"/>
    <col min="11557" max="11557" width="10.140625" style="2" bestFit="1" customWidth="1"/>
    <col min="11558" max="11558" width="8.5703125" style="2" bestFit="1" customWidth="1"/>
    <col min="11559" max="11559" width="16.140625" style="2" bestFit="1" customWidth="1"/>
    <col min="11560" max="11560" width="9.85546875" style="2" bestFit="1" customWidth="1"/>
    <col min="11561" max="11563" width="8.28515625" style="2" customWidth="1"/>
    <col min="11564" max="11564" width="10.28515625" style="2" customWidth="1"/>
    <col min="11565" max="11565" width="9.140625" style="2" customWidth="1"/>
    <col min="11566" max="11566" width="10.28515625" style="2" customWidth="1"/>
    <col min="11567" max="11567" width="9.140625" style="2" customWidth="1"/>
    <col min="11568" max="11779" width="9.140625" style="2"/>
    <col min="11780" max="11780" width="3.140625" style="2" customWidth="1"/>
    <col min="11781" max="11781" width="7.28515625" style="2" bestFit="1" customWidth="1"/>
    <col min="11782" max="11783" width="7" style="2" bestFit="1" customWidth="1"/>
    <col min="11784" max="11784" width="6" style="2" bestFit="1" customWidth="1"/>
    <col min="11785" max="11785" width="6" style="2" customWidth="1"/>
    <col min="11786" max="11787" width="5" style="2" bestFit="1" customWidth="1"/>
    <col min="11788" max="11788" width="6" style="2" bestFit="1" customWidth="1"/>
    <col min="11789" max="11789" width="6.5703125" style="2" bestFit="1" customWidth="1"/>
    <col min="11790" max="11790" width="8.5703125" style="2" customWidth="1"/>
    <col min="11791" max="11791" width="5" style="2" bestFit="1" customWidth="1"/>
    <col min="11792" max="11792" width="7" style="2" bestFit="1" customWidth="1"/>
    <col min="11793" max="11793" width="6.85546875" style="2" customWidth="1"/>
    <col min="11794" max="11794" width="7.140625" style="2" customWidth="1"/>
    <col min="11795" max="11795" width="6" style="2" bestFit="1" customWidth="1"/>
    <col min="11796" max="11797" width="5" style="2" bestFit="1" customWidth="1"/>
    <col min="11798" max="11798" width="3.28515625" style="2" bestFit="1" customWidth="1"/>
    <col min="11799" max="11799" width="6" style="2" bestFit="1" customWidth="1"/>
    <col min="11800" max="11800" width="7.85546875" style="2" bestFit="1" customWidth="1"/>
    <col min="11801" max="11801" width="3.28515625" style="2" bestFit="1" customWidth="1"/>
    <col min="11802" max="11802" width="4" style="2" bestFit="1" customWidth="1"/>
    <col min="11803" max="11804" width="3.28515625" style="2" bestFit="1" customWidth="1"/>
    <col min="11805" max="11805" width="5" style="2" bestFit="1" customWidth="1"/>
    <col min="11806" max="11806" width="7.140625" style="2" bestFit="1" customWidth="1"/>
    <col min="11807" max="11807" width="5.7109375" style="2" bestFit="1" customWidth="1"/>
    <col min="11808" max="11808" width="5.85546875" style="2" customWidth="1"/>
    <col min="11809" max="11809" width="6.7109375" style="2" bestFit="1" customWidth="1"/>
    <col min="11810" max="11810" width="0" style="2" hidden="1" customWidth="1"/>
    <col min="11811" max="11811" width="6.42578125" style="2" customWidth="1"/>
    <col min="11812" max="11812" width="8.28515625" style="2" customWidth="1"/>
    <col min="11813" max="11813" width="10.140625" style="2" bestFit="1" customWidth="1"/>
    <col min="11814" max="11814" width="8.5703125" style="2" bestFit="1" customWidth="1"/>
    <col min="11815" max="11815" width="16.140625" style="2" bestFit="1" customWidth="1"/>
    <col min="11816" max="11816" width="9.85546875" style="2" bestFit="1" customWidth="1"/>
    <col min="11817" max="11819" width="8.28515625" style="2" customWidth="1"/>
    <col min="11820" max="11820" width="10.28515625" style="2" customWidth="1"/>
    <col min="11821" max="11821" width="9.140625" style="2" customWidth="1"/>
    <col min="11822" max="11822" width="10.28515625" style="2" customWidth="1"/>
    <col min="11823" max="11823" width="9.140625" style="2" customWidth="1"/>
    <col min="11824" max="12035" width="9.140625" style="2"/>
    <col min="12036" max="12036" width="3.140625" style="2" customWidth="1"/>
    <col min="12037" max="12037" width="7.28515625" style="2" bestFit="1" customWidth="1"/>
    <col min="12038" max="12039" width="7" style="2" bestFit="1" customWidth="1"/>
    <col min="12040" max="12040" width="6" style="2" bestFit="1" customWidth="1"/>
    <col min="12041" max="12041" width="6" style="2" customWidth="1"/>
    <col min="12042" max="12043" width="5" style="2" bestFit="1" customWidth="1"/>
    <col min="12044" max="12044" width="6" style="2" bestFit="1" customWidth="1"/>
    <col min="12045" max="12045" width="6.5703125" style="2" bestFit="1" customWidth="1"/>
    <col min="12046" max="12046" width="8.5703125" style="2" customWidth="1"/>
    <col min="12047" max="12047" width="5" style="2" bestFit="1" customWidth="1"/>
    <col min="12048" max="12048" width="7" style="2" bestFit="1" customWidth="1"/>
    <col min="12049" max="12049" width="6.85546875" style="2" customWidth="1"/>
    <col min="12050" max="12050" width="7.140625" style="2" customWidth="1"/>
    <col min="12051" max="12051" width="6" style="2" bestFit="1" customWidth="1"/>
    <col min="12052" max="12053" width="5" style="2" bestFit="1" customWidth="1"/>
    <col min="12054" max="12054" width="3.28515625" style="2" bestFit="1" customWidth="1"/>
    <col min="12055" max="12055" width="6" style="2" bestFit="1" customWidth="1"/>
    <col min="12056" max="12056" width="7.85546875" style="2" bestFit="1" customWidth="1"/>
    <col min="12057" max="12057" width="3.28515625" style="2" bestFit="1" customWidth="1"/>
    <col min="12058" max="12058" width="4" style="2" bestFit="1" customWidth="1"/>
    <col min="12059" max="12060" width="3.28515625" style="2" bestFit="1" customWidth="1"/>
    <col min="12061" max="12061" width="5" style="2" bestFit="1" customWidth="1"/>
    <col min="12062" max="12062" width="7.140625" style="2" bestFit="1" customWidth="1"/>
    <col min="12063" max="12063" width="5.7109375" style="2" bestFit="1" customWidth="1"/>
    <col min="12064" max="12064" width="5.85546875" style="2" customWidth="1"/>
    <col min="12065" max="12065" width="6.7109375" style="2" bestFit="1" customWidth="1"/>
    <col min="12066" max="12066" width="0" style="2" hidden="1" customWidth="1"/>
    <col min="12067" max="12067" width="6.42578125" style="2" customWidth="1"/>
    <col min="12068" max="12068" width="8.28515625" style="2" customWidth="1"/>
    <col min="12069" max="12069" width="10.140625" style="2" bestFit="1" customWidth="1"/>
    <col min="12070" max="12070" width="8.5703125" style="2" bestFit="1" customWidth="1"/>
    <col min="12071" max="12071" width="16.140625" style="2" bestFit="1" customWidth="1"/>
    <col min="12072" max="12072" width="9.85546875" style="2" bestFit="1" customWidth="1"/>
    <col min="12073" max="12075" width="8.28515625" style="2" customWidth="1"/>
    <col min="12076" max="12076" width="10.28515625" style="2" customWidth="1"/>
    <col min="12077" max="12077" width="9.140625" style="2" customWidth="1"/>
    <col min="12078" max="12078" width="10.28515625" style="2" customWidth="1"/>
    <col min="12079" max="12079" width="9.140625" style="2" customWidth="1"/>
    <col min="12080" max="12291" width="9.140625" style="2"/>
    <col min="12292" max="12292" width="3.140625" style="2" customWidth="1"/>
    <col min="12293" max="12293" width="7.28515625" style="2" bestFit="1" customWidth="1"/>
    <col min="12294" max="12295" width="7" style="2" bestFit="1" customWidth="1"/>
    <col min="12296" max="12296" width="6" style="2" bestFit="1" customWidth="1"/>
    <col min="12297" max="12297" width="6" style="2" customWidth="1"/>
    <col min="12298" max="12299" width="5" style="2" bestFit="1" customWidth="1"/>
    <col min="12300" max="12300" width="6" style="2" bestFit="1" customWidth="1"/>
    <col min="12301" max="12301" width="6.5703125" style="2" bestFit="1" customWidth="1"/>
    <col min="12302" max="12302" width="8.5703125" style="2" customWidth="1"/>
    <col min="12303" max="12303" width="5" style="2" bestFit="1" customWidth="1"/>
    <col min="12304" max="12304" width="7" style="2" bestFit="1" customWidth="1"/>
    <col min="12305" max="12305" width="6.85546875" style="2" customWidth="1"/>
    <col min="12306" max="12306" width="7.140625" style="2" customWidth="1"/>
    <col min="12307" max="12307" width="6" style="2" bestFit="1" customWidth="1"/>
    <col min="12308" max="12309" width="5" style="2" bestFit="1" customWidth="1"/>
    <col min="12310" max="12310" width="3.28515625" style="2" bestFit="1" customWidth="1"/>
    <col min="12311" max="12311" width="6" style="2" bestFit="1" customWidth="1"/>
    <col min="12312" max="12312" width="7.85546875" style="2" bestFit="1" customWidth="1"/>
    <col min="12313" max="12313" width="3.28515625" style="2" bestFit="1" customWidth="1"/>
    <col min="12314" max="12314" width="4" style="2" bestFit="1" customWidth="1"/>
    <col min="12315" max="12316" width="3.28515625" style="2" bestFit="1" customWidth="1"/>
    <col min="12317" max="12317" width="5" style="2" bestFit="1" customWidth="1"/>
    <col min="12318" max="12318" width="7.140625" style="2" bestFit="1" customWidth="1"/>
    <col min="12319" max="12319" width="5.7109375" style="2" bestFit="1" customWidth="1"/>
    <col min="12320" max="12320" width="5.85546875" style="2" customWidth="1"/>
    <col min="12321" max="12321" width="6.7109375" style="2" bestFit="1" customWidth="1"/>
    <col min="12322" max="12322" width="0" style="2" hidden="1" customWidth="1"/>
    <col min="12323" max="12323" width="6.42578125" style="2" customWidth="1"/>
    <col min="12324" max="12324" width="8.28515625" style="2" customWidth="1"/>
    <col min="12325" max="12325" width="10.140625" style="2" bestFit="1" customWidth="1"/>
    <col min="12326" max="12326" width="8.5703125" style="2" bestFit="1" customWidth="1"/>
    <col min="12327" max="12327" width="16.140625" style="2" bestFit="1" customWidth="1"/>
    <col min="12328" max="12328" width="9.85546875" style="2" bestFit="1" customWidth="1"/>
    <col min="12329" max="12331" width="8.28515625" style="2" customWidth="1"/>
    <col min="12332" max="12332" width="10.28515625" style="2" customWidth="1"/>
    <col min="12333" max="12333" width="9.140625" style="2" customWidth="1"/>
    <col min="12334" max="12334" width="10.28515625" style="2" customWidth="1"/>
    <col min="12335" max="12335" width="9.140625" style="2" customWidth="1"/>
    <col min="12336" max="12547" width="9.140625" style="2"/>
    <col min="12548" max="12548" width="3.140625" style="2" customWidth="1"/>
    <col min="12549" max="12549" width="7.28515625" style="2" bestFit="1" customWidth="1"/>
    <col min="12550" max="12551" width="7" style="2" bestFit="1" customWidth="1"/>
    <col min="12552" max="12552" width="6" style="2" bestFit="1" customWidth="1"/>
    <col min="12553" max="12553" width="6" style="2" customWidth="1"/>
    <col min="12554" max="12555" width="5" style="2" bestFit="1" customWidth="1"/>
    <col min="12556" max="12556" width="6" style="2" bestFit="1" customWidth="1"/>
    <col min="12557" max="12557" width="6.5703125" style="2" bestFit="1" customWidth="1"/>
    <col min="12558" max="12558" width="8.5703125" style="2" customWidth="1"/>
    <col min="12559" max="12559" width="5" style="2" bestFit="1" customWidth="1"/>
    <col min="12560" max="12560" width="7" style="2" bestFit="1" customWidth="1"/>
    <col min="12561" max="12561" width="6.85546875" style="2" customWidth="1"/>
    <col min="12562" max="12562" width="7.140625" style="2" customWidth="1"/>
    <col min="12563" max="12563" width="6" style="2" bestFit="1" customWidth="1"/>
    <col min="12564" max="12565" width="5" style="2" bestFit="1" customWidth="1"/>
    <col min="12566" max="12566" width="3.28515625" style="2" bestFit="1" customWidth="1"/>
    <col min="12567" max="12567" width="6" style="2" bestFit="1" customWidth="1"/>
    <col min="12568" max="12568" width="7.85546875" style="2" bestFit="1" customWidth="1"/>
    <col min="12569" max="12569" width="3.28515625" style="2" bestFit="1" customWidth="1"/>
    <col min="12570" max="12570" width="4" style="2" bestFit="1" customWidth="1"/>
    <col min="12571" max="12572" width="3.28515625" style="2" bestFit="1" customWidth="1"/>
    <col min="12573" max="12573" width="5" style="2" bestFit="1" customWidth="1"/>
    <col min="12574" max="12574" width="7.140625" style="2" bestFit="1" customWidth="1"/>
    <col min="12575" max="12575" width="5.7109375" style="2" bestFit="1" customWidth="1"/>
    <col min="12576" max="12576" width="5.85546875" style="2" customWidth="1"/>
    <col min="12577" max="12577" width="6.7109375" style="2" bestFit="1" customWidth="1"/>
    <col min="12578" max="12578" width="0" style="2" hidden="1" customWidth="1"/>
    <col min="12579" max="12579" width="6.42578125" style="2" customWidth="1"/>
    <col min="12580" max="12580" width="8.28515625" style="2" customWidth="1"/>
    <col min="12581" max="12581" width="10.140625" style="2" bestFit="1" customWidth="1"/>
    <col min="12582" max="12582" width="8.5703125" style="2" bestFit="1" customWidth="1"/>
    <col min="12583" max="12583" width="16.140625" style="2" bestFit="1" customWidth="1"/>
    <col min="12584" max="12584" width="9.85546875" style="2" bestFit="1" customWidth="1"/>
    <col min="12585" max="12587" width="8.28515625" style="2" customWidth="1"/>
    <col min="12588" max="12588" width="10.28515625" style="2" customWidth="1"/>
    <col min="12589" max="12589" width="9.140625" style="2" customWidth="1"/>
    <col min="12590" max="12590" width="10.28515625" style="2" customWidth="1"/>
    <col min="12591" max="12591" width="9.140625" style="2" customWidth="1"/>
    <col min="12592" max="12803" width="9.140625" style="2"/>
    <col min="12804" max="12804" width="3.140625" style="2" customWidth="1"/>
    <col min="12805" max="12805" width="7.28515625" style="2" bestFit="1" customWidth="1"/>
    <col min="12806" max="12807" width="7" style="2" bestFit="1" customWidth="1"/>
    <col min="12808" max="12808" width="6" style="2" bestFit="1" customWidth="1"/>
    <col min="12809" max="12809" width="6" style="2" customWidth="1"/>
    <col min="12810" max="12811" width="5" style="2" bestFit="1" customWidth="1"/>
    <col min="12812" max="12812" width="6" style="2" bestFit="1" customWidth="1"/>
    <col min="12813" max="12813" width="6.5703125" style="2" bestFit="1" customWidth="1"/>
    <col min="12814" max="12814" width="8.5703125" style="2" customWidth="1"/>
    <col min="12815" max="12815" width="5" style="2" bestFit="1" customWidth="1"/>
    <col min="12816" max="12816" width="7" style="2" bestFit="1" customWidth="1"/>
    <col min="12817" max="12817" width="6.85546875" style="2" customWidth="1"/>
    <col min="12818" max="12818" width="7.140625" style="2" customWidth="1"/>
    <col min="12819" max="12819" width="6" style="2" bestFit="1" customWidth="1"/>
    <col min="12820" max="12821" width="5" style="2" bestFit="1" customWidth="1"/>
    <col min="12822" max="12822" width="3.28515625" style="2" bestFit="1" customWidth="1"/>
    <col min="12823" max="12823" width="6" style="2" bestFit="1" customWidth="1"/>
    <col min="12824" max="12824" width="7.85546875" style="2" bestFit="1" customWidth="1"/>
    <col min="12825" max="12825" width="3.28515625" style="2" bestFit="1" customWidth="1"/>
    <col min="12826" max="12826" width="4" style="2" bestFit="1" customWidth="1"/>
    <col min="12827" max="12828" width="3.28515625" style="2" bestFit="1" customWidth="1"/>
    <col min="12829" max="12829" width="5" style="2" bestFit="1" customWidth="1"/>
    <col min="12830" max="12830" width="7.140625" style="2" bestFit="1" customWidth="1"/>
    <col min="12831" max="12831" width="5.7109375" style="2" bestFit="1" customWidth="1"/>
    <col min="12832" max="12832" width="5.85546875" style="2" customWidth="1"/>
    <col min="12833" max="12833" width="6.7109375" style="2" bestFit="1" customWidth="1"/>
    <col min="12834" max="12834" width="0" style="2" hidden="1" customWidth="1"/>
    <col min="12835" max="12835" width="6.42578125" style="2" customWidth="1"/>
    <col min="12836" max="12836" width="8.28515625" style="2" customWidth="1"/>
    <col min="12837" max="12837" width="10.140625" style="2" bestFit="1" customWidth="1"/>
    <col min="12838" max="12838" width="8.5703125" style="2" bestFit="1" customWidth="1"/>
    <col min="12839" max="12839" width="16.140625" style="2" bestFit="1" customWidth="1"/>
    <col min="12840" max="12840" width="9.85546875" style="2" bestFit="1" customWidth="1"/>
    <col min="12841" max="12843" width="8.28515625" style="2" customWidth="1"/>
    <col min="12844" max="12844" width="10.28515625" style="2" customWidth="1"/>
    <col min="12845" max="12845" width="9.140625" style="2" customWidth="1"/>
    <col min="12846" max="12846" width="10.28515625" style="2" customWidth="1"/>
    <col min="12847" max="12847" width="9.140625" style="2" customWidth="1"/>
    <col min="12848" max="13059" width="9.140625" style="2"/>
    <col min="13060" max="13060" width="3.140625" style="2" customWidth="1"/>
    <col min="13061" max="13061" width="7.28515625" style="2" bestFit="1" customWidth="1"/>
    <col min="13062" max="13063" width="7" style="2" bestFit="1" customWidth="1"/>
    <col min="13064" max="13064" width="6" style="2" bestFit="1" customWidth="1"/>
    <col min="13065" max="13065" width="6" style="2" customWidth="1"/>
    <col min="13066" max="13067" width="5" style="2" bestFit="1" customWidth="1"/>
    <col min="13068" max="13068" width="6" style="2" bestFit="1" customWidth="1"/>
    <col min="13069" max="13069" width="6.5703125" style="2" bestFit="1" customWidth="1"/>
    <col min="13070" max="13070" width="8.5703125" style="2" customWidth="1"/>
    <col min="13071" max="13071" width="5" style="2" bestFit="1" customWidth="1"/>
    <col min="13072" max="13072" width="7" style="2" bestFit="1" customWidth="1"/>
    <col min="13073" max="13073" width="6.85546875" style="2" customWidth="1"/>
    <col min="13074" max="13074" width="7.140625" style="2" customWidth="1"/>
    <col min="13075" max="13075" width="6" style="2" bestFit="1" customWidth="1"/>
    <col min="13076" max="13077" width="5" style="2" bestFit="1" customWidth="1"/>
    <col min="13078" max="13078" width="3.28515625" style="2" bestFit="1" customWidth="1"/>
    <col min="13079" max="13079" width="6" style="2" bestFit="1" customWidth="1"/>
    <col min="13080" max="13080" width="7.85546875" style="2" bestFit="1" customWidth="1"/>
    <col min="13081" max="13081" width="3.28515625" style="2" bestFit="1" customWidth="1"/>
    <col min="13082" max="13082" width="4" style="2" bestFit="1" customWidth="1"/>
    <col min="13083" max="13084" width="3.28515625" style="2" bestFit="1" customWidth="1"/>
    <col min="13085" max="13085" width="5" style="2" bestFit="1" customWidth="1"/>
    <col min="13086" max="13086" width="7.140625" style="2" bestFit="1" customWidth="1"/>
    <col min="13087" max="13087" width="5.7109375" style="2" bestFit="1" customWidth="1"/>
    <col min="13088" max="13088" width="5.85546875" style="2" customWidth="1"/>
    <col min="13089" max="13089" width="6.7109375" style="2" bestFit="1" customWidth="1"/>
    <col min="13090" max="13090" width="0" style="2" hidden="1" customWidth="1"/>
    <col min="13091" max="13091" width="6.42578125" style="2" customWidth="1"/>
    <col min="13092" max="13092" width="8.28515625" style="2" customWidth="1"/>
    <col min="13093" max="13093" width="10.140625" style="2" bestFit="1" customWidth="1"/>
    <col min="13094" max="13094" width="8.5703125" style="2" bestFit="1" customWidth="1"/>
    <col min="13095" max="13095" width="16.140625" style="2" bestFit="1" customWidth="1"/>
    <col min="13096" max="13096" width="9.85546875" style="2" bestFit="1" customWidth="1"/>
    <col min="13097" max="13099" width="8.28515625" style="2" customWidth="1"/>
    <col min="13100" max="13100" width="10.28515625" style="2" customWidth="1"/>
    <col min="13101" max="13101" width="9.140625" style="2" customWidth="1"/>
    <col min="13102" max="13102" width="10.28515625" style="2" customWidth="1"/>
    <col min="13103" max="13103" width="9.140625" style="2" customWidth="1"/>
    <col min="13104" max="13315" width="9.140625" style="2"/>
    <col min="13316" max="13316" width="3.140625" style="2" customWidth="1"/>
    <col min="13317" max="13317" width="7.28515625" style="2" bestFit="1" customWidth="1"/>
    <col min="13318" max="13319" width="7" style="2" bestFit="1" customWidth="1"/>
    <col min="13320" max="13320" width="6" style="2" bestFit="1" customWidth="1"/>
    <col min="13321" max="13321" width="6" style="2" customWidth="1"/>
    <col min="13322" max="13323" width="5" style="2" bestFit="1" customWidth="1"/>
    <col min="13324" max="13324" width="6" style="2" bestFit="1" customWidth="1"/>
    <col min="13325" max="13325" width="6.5703125" style="2" bestFit="1" customWidth="1"/>
    <col min="13326" max="13326" width="8.5703125" style="2" customWidth="1"/>
    <col min="13327" max="13327" width="5" style="2" bestFit="1" customWidth="1"/>
    <col min="13328" max="13328" width="7" style="2" bestFit="1" customWidth="1"/>
    <col min="13329" max="13329" width="6.85546875" style="2" customWidth="1"/>
    <col min="13330" max="13330" width="7.140625" style="2" customWidth="1"/>
    <col min="13331" max="13331" width="6" style="2" bestFit="1" customWidth="1"/>
    <col min="13332" max="13333" width="5" style="2" bestFit="1" customWidth="1"/>
    <col min="13334" max="13334" width="3.28515625" style="2" bestFit="1" customWidth="1"/>
    <col min="13335" max="13335" width="6" style="2" bestFit="1" customWidth="1"/>
    <col min="13336" max="13336" width="7.85546875" style="2" bestFit="1" customWidth="1"/>
    <col min="13337" max="13337" width="3.28515625" style="2" bestFit="1" customWidth="1"/>
    <col min="13338" max="13338" width="4" style="2" bestFit="1" customWidth="1"/>
    <col min="13339" max="13340" width="3.28515625" style="2" bestFit="1" customWidth="1"/>
    <col min="13341" max="13341" width="5" style="2" bestFit="1" customWidth="1"/>
    <col min="13342" max="13342" width="7.140625" style="2" bestFit="1" customWidth="1"/>
    <col min="13343" max="13343" width="5.7109375" style="2" bestFit="1" customWidth="1"/>
    <col min="13344" max="13344" width="5.85546875" style="2" customWidth="1"/>
    <col min="13345" max="13345" width="6.7109375" style="2" bestFit="1" customWidth="1"/>
    <col min="13346" max="13346" width="0" style="2" hidden="1" customWidth="1"/>
    <col min="13347" max="13347" width="6.42578125" style="2" customWidth="1"/>
    <col min="13348" max="13348" width="8.28515625" style="2" customWidth="1"/>
    <col min="13349" max="13349" width="10.140625" style="2" bestFit="1" customWidth="1"/>
    <col min="13350" max="13350" width="8.5703125" style="2" bestFit="1" customWidth="1"/>
    <col min="13351" max="13351" width="16.140625" style="2" bestFit="1" customWidth="1"/>
    <col min="13352" max="13352" width="9.85546875" style="2" bestFit="1" customWidth="1"/>
    <col min="13353" max="13355" width="8.28515625" style="2" customWidth="1"/>
    <col min="13356" max="13356" width="10.28515625" style="2" customWidth="1"/>
    <col min="13357" max="13357" width="9.140625" style="2" customWidth="1"/>
    <col min="13358" max="13358" width="10.28515625" style="2" customWidth="1"/>
    <col min="13359" max="13359" width="9.140625" style="2" customWidth="1"/>
    <col min="13360" max="13571" width="9.140625" style="2"/>
    <col min="13572" max="13572" width="3.140625" style="2" customWidth="1"/>
    <col min="13573" max="13573" width="7.28515625" style="2" bestFit="1" customWidth="1"/>
    <col min="13574" max="13575" width="7" style="2" bestFit="1" customWidth="1"/>
    <col min="13576" max="13576" width="6" style="2" bestFit="1" customWidth="1"/>
    <col min="13577" max="13577" width="6" style="2" customWidth="1"/>
    <col min="13578" max="13579" width="5" style="2" bestFit="1" customWidth="1"/>
    <col min="13580" max="13580" width="6" style="2" bestFit="1" customWidth="1"/>
    <col min="13581" max="13581" width="6.5703125" style="2" bestFit="1" customWidth="1"/>
    <col min="13582" max="13582" width="8.5703125" style="2" customWidth="1"/>
    <col min="13583" max="13583" width="5" style="2" bestFit="1" customWidth="1"/>
    <col min="13584" max="13584" width="7" style="2" bestFit="1" customWidth="1"/>
    <col min="13585" max="13585" width="6.85546875" style="2" customWidth="1"/>
    <col min="13586" max="13586" width="7.140625" style="2" customWidth="1"/>
    <col min="13587" max="13587" width="6" style="2" bestFit="1" customWidth="1"/>
    <col min="13588" max="13589" width="5" style="2" bestFit="1" customWidth="1"/>
    <col min="13590" max="13590" width="3.28515625" style="2" bestFit="1" customWidth="1"/>
    <col min="13591" max="13591" width="6" style="2" bestFit="1" customWidth="1"/>
    <col min="13592" max="13592" width="7.85546875" style="2" bestFit="1" customWidth="1"/>
    <col min="13593" max="13593" width="3.28515625" style="2" bestFit="1" customWidth="1"/>
    <col min="13594" max="13594" width="4" style="2" bestFit="1" customWidth="1"/>
    <col min="13595" max="13596" width="3.28515625" style="2" bestFit="1" customWidth="1"/>
    <col min="13597" max="13597" width="5" style="2" bestFit="1" customWidth="1"/>
    <col min="13598" max="13598" width="7.140625" style="2" bestFit="1" customWidth="1"/>
    <col min="13599" max="13599" width="5.7109375" style="2" bestFit="1" customWidth="1"/>
    <col min="13600" max="13600" width="5.85546875" style="2" customWidth="1"/>
    <col min="13601" max="13601" width="6.7109375" style="2" bestFit="1" customWidth="1"/>
    <col min="13602" max="13602" width="0" style="2" hidden="1" customWidth="1"/>
    <col min="13603" max="13603" width="6.42578125" style="2" customWidth="1"/>
    <col min="13604" max="13604" width="8.28515625" style="2" customWidth="1"/>
    <col min="13605" max="13605" width="10.140625" style="2" bestFit="1" customWidth="1"/>
    <col min="13606" max="13606" width="8.5703125" style="2" bestFit="1" customWidth="1"/>
    <col min="13607" max="13607" width="16.140625" style="2" bestFit="1" customWidth="1"/>
    <col min="13608" max="13608" width="9.85546875" style="2" bestFit="1" customWidth="1"/>
    <col min="13609" max="13611" width="8.28515625" style="2" customWidth="1"/>
    <col min="13612" max="13612" width="10.28515625" style="2" customWidth="1"/>
    <col min="13613" max="13613" width="9.140625" style="2" customWidth="1"/>
    <col min="13614" max="13614" width="10.28515625" style="2" customWidth="1"/>
    <col min="13615" max="13615" width="9.140625" style="2" customWidth="1"/>
    <col min="13616" max="13827" width="9.140625" style="2"/>
    <col min="13828" max="13828" width="3.140625" style="2" customWidth="1"/>
    <col min="13829" max="13829" width="7.28515625" style="2" bestFit="1" customWidth="1"/>
    <col min="13830" max="13831" width="7" style="2" bestFit="1" customWidth="1"/>
    <col min="13832" max="13832" width="6" style="2" bestFit="1" customWidth="1"/>
    <col min="13833" max="13833" width="6" style="2" customWidth="1"/>
    <col min="13834" max="13835" width="5" style="2" bestFit="1" customWidth="1"/>
    <col min="13836" max="13836" width="6" style="2" bestFit="1" customWidth="1"/>
    <col min="13837" max="13837" width="6.5703125" style="2" bestFit="1" customWidth="1"/>
    <col min="13838" max="13838" width="8.5703125" style="2" customWidth="1"/>
    <col min="13839" max="13839" width="5" style="2" bestFit="1" customWidth="1"/>
    <col min="13840" max="13840" width="7" style="2" bestFit="1" customWidth="1"/>
    <col min="13841" max="13841" width="6.85546875" style="2" customWidth="1"/>
    <col min="13842" max="13842" width="7.140625" style="2" customWidth="1"/>
    <col min="13843" max="13843" width="6" style="2" bestFit="1" customWidth="1"/>
    <col min="13844" max="13845" width="5" style="2" bestFit="1" customWidth="1"/>
    <col min="13846" max="13846" width="3.28515625" style="2" bestFit="1" customWidth="1"/>
    <col min="13847" max="13847" width="6" style="2" bestFit="1" customWidth="1"/>
    <col min="13848" max="13848" width="7.85546875" style="2" bestFit="1" customWidth="1"/>
    <col min="13849" max="13849" width="3.28515625" style="2" bestFit="1" customWidth="1"/>
    <col min="13850" max="13850" width="4" style="2" bestFit="1" customWidth="1"/>
    <col min="13851" max="13852" width="3.28515625" style="2" bestFit="1" customWidth="1"/>
    <col min="13853" max="13853" width="5" style="2" bestFit="1" customWidth="1"/>
    <col min="13854" max="13854" width="7.140625" style="2" bestFit="1" customWidth="1"/>
    <col min="13855" max="13855" width="5.7109375" style="2" bestFit="1" customWidth="1"/>
    <col min="13856" max="13856" width="5.85546875" style="2" customWidth="1"/>
    <col min="13857" max="13857" width="6.7109375" style="2" bestFit="1" customWidth="1"/>
    <col min="13858" max="13858" width="0" style="2" hidden="1" customWidth="1"/>
    <col min="13859" max="13859" width="6.42578125" style="2" customWidth="1"/>
    <col min="13860" max="13860" width="8.28515625" style="2" customWidth="1"/>
    <col min="13861" max="13861" width="10.140625" style="2" bestFit="1" customWidth="1"/>
    <col min="13862" max="13862" width="8.5703125" style="2" bestFit="1" customWidth="1"/>
    <col min="13863" max="13863" width="16.140625" style="2" bestFit="1" customWidth="1"/>
    <col min="13864" max="13864" width="9.85546875" style="2" bestFit="1" customWidth="1"/>
    <col min="13865" max="13867" width="8.28515625" style="2" customWidth="1"/>
    <col min="13868" max="13868" width="10.28515625" style="2" customWidth="1"/>
    <col min="13869" max="13869" width="9.140625" style="2" customWidth="1"/>
    <col min="13870" max="13870" width="10.28515625" style="2" customWidth="1"/>
    <col min="13871" max="13871" width="9.140625" style="2" customWidth="1"/>
    <col min="13872" max="14083" width="9.140625" style="2"/>
    <col min="14084" max="14084" width="3.140625" style="2" customWidth="1"/>
    <col min="14085" max="14085" width="7.28515625" style="2" bestFit="1" customWidth="1"/>
    <col min="14086" max="14087" width="7" style="2" bestFit="1" customWidth="1"/>
    <col min="14088" max="14088" width="6" style="2" bestFit="1" customWidth="1"/>
    <col min="14089" max="14089" width="6" style="2" customWidth="1"/>
    <col min="14090" max="14091" width="5" style="2" bestFit="1" customWidth="1"/>
    <col min="14092" max="14092" width="6" style="2" bestFit="1" customWidth="1"/>
    <col min="14093" max="14093" width="6.5703125" style="2" bestFit="1" customWidth="1"/>
    <col min="14094" max="14094" width="8.5703125" style="2" customWidth="1"/>
    <col min="14095" max="14095" width="5" style="2" bestFit="1" customWidth="1"/>
    <col min="14096" max="14096" width="7" style="2" bestFit="1" customWidth="1"/>
    <col min="14097" max="14097" width="6.85546875" style="2" customWidth="1"/>
    <col min="14098" max="14098" width="7.140625" style="2" customWidth="1"/>
    <col min="14099" max="14099" width="6" style="2" bestFit="1" customWidth="1"/>
    <col min="14100" max="14101" width="5" style="2" bestFit="1" customWidth="1"/>
    <col min="14102" max="14102" width="3.28515625" style="2" bestFit="1" customWidth="1"/>
    <col min="14103" max="14103" width="6" style="2" bestFit="1" customWidth="1"/>
    <col min="14104" max="14104" width="7.85546875" style="2" bestFit="1" customWidth="1"/>
    <col min="14105" max="14105" width="3.28515625" style="2" bestFit="1" customWidth="1"/>
    <col min="14106" max="14106" width="4" style="2" bestFit="1" customWidth="1"/>
    <col min="14107" max="14108" width="3.28515625" style="2" bestFit="1" customWidth="1"/>
    <col min="14109" max="14109" width="5" style="2" bestFit="1" customWidth="1"/>
    <col min="14110" max="14110" width="7.140625" style="2" bestFit="1" customWidth="1"/>
    <col min="14111" max="14111" width="5.7109375" style="2" bestFit="1" customWidth="1"/>
    <col min="14112" max="14112" width="5.85546875" style="2" customWidth="1"/>
    <col min="14113" max="14113" width="6.7109375" style="2" bestFit="1" customWidth="1"/>
    <col min="14114" max="14114" width="0" style="2" hidden="1" customWidth="1"/>
    <col min="14115" max="14115" width="6.42578125" style="2" customWidth="1"/>
    <col min="14116" max="14116" width="8.28515625" style="2" customWidth="1"/>
    <col min="14117" max="14117" width="10.140625" style="2" bestFit="1" customWidth="1"/>
    <col min="14118" max="14118" width="8.5703125" style="2" bestFit="1" customWidth="1"/>
    <col min="14119" max="14119" width="16.140625" style="2" bestFit="1" customWidth="1"/>
    <col min="14120" max="14120" width="9.85546875" style="2" bestFit="1" customWidth="1"/>
    <col min="14121" max="14123" width="8.28515625" style="2" customWidth="1"/>
    <col min="14124" max="14124" width="10.28515625" style="2" customWidth="1"/>
    <col min="14125" max="14125" width="9.140625" style="2" customWidth="1"/>
    <col min="14126" max="14126" width="10.28515625" style="2" customWidth="1"/>
    <col min="14127" max="14127" width="9.140625" style="2" customWidth="1"/>
    <col min="14128" max="14339" width="9.140625" style="2"/>
    <col min="14340" max="14340" width="3.140625" style="2" customWidth="1"/>
    <col min="14341" max="14341" width="7.28515625" style="2" bestFit="1" customWidth="1"/>
    <col min="14342" max="14343" width="7" style="2" bestFit="1" customWidth="1"/>
    <col min="14344" max="14344" width="6" style="2" bestFit="1" customWidth="1"/>
    <col min="14345" max="14345" width="6" style="2" customWidth="1"/>
    <col min="14346" max="14347" width="5" style="2" bestFit="1" customWidth="1"/>
    <col min="14348" max="14348" width="6" style="2" bestFit="1" customWidth="1"/>
    <col min="14349" max="14349" width="6.5703125" style="2" bestFit="1" customWidth="1"/>
    <col min="14350" max="14350" width="8.5703125" style="2" customWidth="1"/>
    <col min="14351" max="14351" width="5" style="2" bestFit="1" customWidth="1"/>
    <col min="14352" max="14352" width="7" style="2" bestFit="1" customWidth="1"/>
    <col min="14353" max="14353" width="6.85546875" style="2" customWidth="1"/>
    <col min="14354" max="14354" width="7.140625" style="2" customWidth="1"/>
    <col min="14355" max="14355" width="6" style="2" bestFit="1" customWidth="1"/>
    <col min="14356" max="14357" width="5" style="2" bestFit="1" customWidth="1"/>
    <col min="14358" max="14358" width="3.28515625" style="2" bestFit="1" customWidth="1"/>
    <col min="14359" max="14359" width="6" style="2" bestFit="1" customWidth="1"/>
    <col min="14360" max="14360" width="7.85546875" style="2" bestFit="1" customWidth="1"/>
    <col min="14361" max="14361" width="3.28515625" style="2" bestFit="1" customWidth="1"/>
    <col min="14362" max="14362" width="4" style="2" bestFit="1" customWidth="1"/>
    <col min="14363" max="14364" width="3.28515625" style="2" bestFit="1" customWidth="1"/>
    <col min="14365" max="14365" width="5" style="2" bestFit="1" customWidth="1"/>
    <col min="14366" max="14366" width="7.140625" style="2" bestFit="1" customWidth="1"/>
    <col min="14367" max="14367" width="5.7109375" style="2" bestFit="1" customWidth="1"/>
    <col min="14368" max="14368" width="5.85546875" style="2" customWidth="1"/>
    <col min="14369" max="14369" width="6.7109375" style="2" bestFit="1" customWidth="1"/>
    <col min="14370" max="14370" width="0" style="2" hidden="1" customWidth="1"/>
    <col min="14371" max="14371" width="6.42578125" style="2" customWidth="1"/>
    <col min="14372" max="14372" width="8.28515625" style="2" customWidth="1"/>
    <col min="14373" max="14373" width="10.140625" style="2" bestFit="1" customWidth="1"/>
    <col min="14374" max="14374" width="8.5703125" style="2" bestFit="1" customWidth="1"/>
    <col min="14375" max="14375" width="16.140625" style="2" bestFit="1" customWidth="1"/>
    <col min="14376" max="14376" width="9.85546875" style="2" bestFit="1" customWidth="1"/>
    <col min="14377" max="14379" width="8.28515625" style="2" customWidth="1"/>
    <col min="14380" max="14380" width="10.28515625" style="2" customWidth="1"/>
    <col min="14381" max="14381" width="9.140625" style="2" customWidth="1"/>
    <col min="14382" max="14382" width="10.28515625" style="2" customWidth="1"/>
    <col min="14383" max="14383" width="9.140625" style="2" customWidth="1"/>
    <col min="14384" max="14595" width="9.140625" style="2"/>
    <col min="14596" max="14596" width="3.140625" style="2" customWidth="1"/>
    <col min="14597" max="14597" width="7.28515625" style="2" bestFit="1" customWidth="1"/>
    <col min="14598" max="14599" width="7" style="2" bestFit="1" customWidth="1"/>
    <col min="14600" max="14600" width="6" style="2" bestFit="1" customWidth="1"/>
    <col min="14601" max="14601" width="6" style="2" customWidth="1"/>
    <col min="14602" max="14603" width="5" style="2" bestFit="1" customWidth="1"/>
    <col min="14604" max="14604" width="6" style="2" bestFit="1" customWidth="1"/>
    <col min="14605" max="14605" width="6.5703125" style="2" bestFit="1" customWidth="1"/>
    <col min="14606" max="14606" width="8.5703125" style="2" customWidth="1"/>
    <col min="14607" max="14607" width="5" style="2" bestFit="1" customWidth="1"/>
    <col min="14608" max="14608" width="7" style="2" bestFit="1" customWidth="1"/>
    <col min="14609" max="14609" width="6.85546875" style="2" customWidth="1"/>
    <col min="14610" max="14610" width="7.140625" style="2" customWidth="1"/>
    <col min="14611" max="14611" width="6" style="2" bestFit="1" customWidth="1"/>
    <col min="14612" max="14613" width="5" style="2" bestFit="1" customWidth="1"/>
    <col min="14614" max="14614" width="3.28515625" style="2" bestFit="1" customWidth="1"/>
    <col min="14615" max="14615" width="6" style="2" bestFit="1" customWidth="1"/>
    <col min="14616" max="14616" width="7.85546875" style="2" bestFit="1" customWidth="1"/>
    <col min="14617" max="14617" width="3.28515625" style="2" bestFit="1" customWidth="1"/>
    <col min="14618" max="14618" width="4" style="2" bestFit="1" customWidth="1"/>
    <col min="14619" max="14620" width="3.28515625" style="2" bestFit="1" customWidth="1"/>
    <col min="14621" max="14621" width="5" style="2" bestFit="1" customWidth="1"/>
    <col min="14622" max="14622" width="7.140625" style="2" bestFit="1" customWidth="1"/>
    <col min="14623" max="14623" width="5.7109375" style="2" bestFit="1" customWidth="1"/>
    <col min="14624" max="14624" width="5.85546875" style="2" customWidth="1"/>
    <col min="14625" max="14625" width="6.7109375" style="2" bestFit="1" customWidth="1"/>
    <col min="14626" max="14626" width="0" style="2" hidden="1" customWidth="1"/>
    <col min="14627" max="14627" width="6.42578125" style="2" customWidth="1"/>
    <col min="14628" max="14628" width="8.28515625" style="2" customWidth="1"/>
    <col min="14629" max="14629" width="10.140625" style="2" bestFit="1" customWidth="1"/>
    <col min="14630" max="14630" width="8.5703125" style="2" bestFit="1" customWidth="1"/>
    <col min="14631" max="14631" width="16.140625" style="2" bestFit="1" customWidth="1"/>
    <col min="14632" max="14632" width="9.85546875" style="2" bestFit="1" customWidth="1"/>
    <col min="14633" max="14635" width="8.28515625" style="2" customWidth="1"/>
    <col min="14636" max="14636" width="10.28515625" style="2" customWidth="1"/>
    <col min="14637" max="14637" width="9.140625" style="2" customWidth="1"/>
    <col min="14638" max="14638" width="10.28515625" style="2" customWidth="1"/>
    <col min="14639" max="14639" width="9.140625" style="2" customWidth="1"/>
    <col min="14640" max="14851" width="9.140625" style="2"/>
    <col min="14852" max="14852" width="3.140625" style="2" customWidth="1"/>
    <col min="14853" max="14853" width="7.28515625" style="2" bestFit="1" customWidth="1"/>
    <col min="14854" max="14855" width="7" style="2" bestFit="1" customWidth="1"/>
    <col min="14856" max="14856" width="6" style="2" bestFit="1" customWidth="1"/>
    <col min="14857" max="14857" width="6" style="2" customWidth="1"/>
    <col min="14858" max="14859" width="5" style="2" bestFit="1" customWidth="1"/>
    <col min="14860" max="14860" width="6" style="2" bestFit="1" customWidth="1"/>
    <col min="14861" max="14861" width="6.5703125" style="2" bestFit="1" customWidth="1"/>
    <col min="14862" max="14862" width="8.5703125" style="2" customWidth="1"/>
    <col min="14863" max="14863" width="5" style="2" bestFit="1" customWidth="1"/>
    <col min="14864" max="14864" width="7" style="2" bestFit="1" customWidth="1"/>
    <col min="14865" max="14865" width="6.85546875" style="2" customWidth="1"/>
    <col min="14866" max="14866" width="7.140625" style="2" customWidth="1"/>
    <col min="14867" max="14867" width="6" style="2" bestFit="1" customWidth="1"/>
    <col min="14868" max="14869" width="5" style="2" bestFit="1" customWidth="1"/>
    <col min="14870" max="14870" width="3.28515625" style="2" bestFit="1" customWidth="1"/>
    <col min="14871" max="14871" width="6" style="2" bestFit="1" customWidth="1"/>
    <col min="14872" max="14872" width="7.85546875" style="2" bestFit="1" customWidth="1"/>
    <col min="14873" max="14873" width="3.28515625" style="2" bestFit="1" customWidth="1"/>
    <col min="14874" max="14874" width="4" style="2" bestFit="1" customWidth="1"/>
    <col min="14875" max="14876" width="3.28515625" style="2" bestFit="1" customWidth="1"/>
    <col min="14877" max="14877" width="5" style="2" bestFit="1" customWidth="1"/>
    <col min="14878" max="14878" width="7.140625" style="2" bestFit="1" customWidth="1"/>
    <col min="14879" max="14879" width="5.7109375" style="2" bestFit="1" customWidth="1"/>
    <col min="14880" max="14880" width="5.85546875" style="2" customWidth="1"/>
    <col min="14881" max="14881" width="6.7109375" style="2" bestFit="1" customWidth="1"/>
    <col min="14882" max="14882" width="0" style="2" hidden="1" customWidth="1"/>
    <col min="14883" max="14883" width="6.42578125" style="2" customWidth="1"/>
    <col min="14884" max="14884" width="8.28515625" style="2" customWidth="1"/>
    <col min="14885" max="14885" width="10.140625" style="2" bestFit="1" customWidth="1"/>
    <col min="14886" max="14886" width="8.5703125" style="2" bestFit="1" customWidth="1"/>
    <col min="14887" max="14887" width="16.140625" style="2" bestFit="1" customWidth="1"/>
    <col min="14888" max="14888" width="9.85546875" style="2" bestFit="1" customWidth="1"/>
    <col min="14889" max="14891" width="8.28515625" style="2" customWidth="1"/>
    <col min="14892" max="14892" width="10.28515625" style="2" customWidth="1"/>
    <col min="14893" max="14893" width="9.140625" style="2" customWidth="1"/>
    <col min="14894" max="14894" width="10.28515625" style="2" customWidth="1"/>
    <col min="14895" max="14895" width="9.140625" style="2" customWidth="1"/>
    <col min="14896" max="15107" width="9.140625" style="2"/>
    <col min="15108" max="15108" width="3.140625" style="2" customWidth="1"/>
    <col min="15109" max="15109" width="7.28515625" style="2" bestFit="1" customWidth="1"/>
    <col min="15110" max="15111" width="7" style="2" bestFit="1" customWidth="1"/>
    <col min="15112" max="15112" width="6" style="2" bestFit="1" customWidth="1"/>
    <col min="15113" max="15113" width="6" style="2" customWidth="1"/>
    <col min="15114" max="15115" width="5" style="2" bestFit="1" customWidth="1"/>
    <col min="15116" max="15116" width="6" style="2" bestFit="1" customWidth="1"/>
    <col min="15117" max="15117" width="6.5703125" style="2" bestFit="1" customWidth="1"/>
    <col min="15118" max="15118" width="8.5703125" style="2" customWidth="1"/>
    <col min="15119" max="15119" width="5" style="2" bestFit="1" customWidth="1"/>
    <col min="15120" max="15120" width="7" style="2" bestFit="1" customWidth="1"/>
    <col min="15121" max="15121" width="6.85546875" style="2" customWidth="1"/>
    <col min="15122" max="15122" width="7.140625" style="2" customWidth="1"/>
    <col min="15123" max="15123" width="6" style="2" bestFit="1" customWidth="1"/>
    <col min="15124" max="15125" width="5" style="2" bestFit="1" customWidth="1"/>
    <col min="15126" max="15126" width="3.28515625" style="2" bestFit="1" customWidth="1"/>
    <col min="15127" max="15127" width="6" style="2" bestFit="1" customWidth="1"/>
    <col min="15128" max="15128" width="7.85546875" style="2" bestFit="1" customWidth="1"/>
    <col min="15129" max="15129" width="3.28515625" style="2" bestFit="1" customWidth="1"/>
    <col min="15130" max="15130" width="4" style="2" bestFit="1" customWidth="1"/>
    <col min="15131" max="15132" width="3.28515625" style="2" bestFit="1" customWidth="1"/>
    <col min="15133" max="15133" width="5" style="2" bestFit="1" customWidth="1"/>
    <col min="15134" max="15134" width="7.140625" style="2" bestFit="1" customWidth="1"/>
    <col min="15135" max="15135" width="5.7109375" style="2" bestFit="1" customWidth="1"/>
    <col min="15136" max="15136" width="5.85546875" style="2" customWidth="1"/>
    <col min="15137" max="15137" width="6.7109375" style="2" bestFit="1" customWidth="1"/>
    <col min="15138" max="15138" width="0" style="2" hidden="1" customWidth="1"/>
    <col min="15139" max="15139" width="6.42578125" style="2" customWidth="1"/>
    <col min="15140" max="15140" width="8.28515625" style="2" customWidth="1"/>
    <col min="15141" max="15141" width="10.140625" style="2" bestFit="1" customWidth="1"/>
    <col min="15142" max="15142" width="8.5703125" style="2" bestFit="1" customWidth="1"/>
    <col min="15143" max="15143" width="16.140625" style="2" bestFit="1" customWidth="1"/>
    <col min="15144" max="15144" width="9.85546875" style="2" bestFit="1" customWidth="1"/>
    <col min="15145" max="15147" width="8.28515625" style="2" customWidth="1"/>
    <col min="15148" max="15148" width="10.28515625" style="2" customWidth="1"/>
    <col min="15149" max="15149" width="9.140625" style="2" customWidth="1"/>
    <col min="15150" max="15150" width="10.28515625" style="2" customWidth="1"/>
    <col min="15151" max="15151" width="9.140625" style="2" customWidth="1"/>
    <col min="15152" max="15363" width="9.140625" style="2"/>
    <col min="15364" max="15364" width="3.140625" style="2" customWidth="1"/>
    <col min="15365" max="15365" width="7.28515625" style="2" bestFit="1" customWidth="1"/>
    <col min="15366" max="15367" width="7" style="2" bestFit="1" customWidth="1"/>
    <col min="15368" max="15368" width="6" style="2" bestFit="1" customWidth="1"/>
    <col min="15369" max="15369" width="6" style="2" customWidth="1"/>
    <col min="15370" max="15371" width="5" style="2" bestFit="1" customWidth="1"/>
    <col min="15372" max="15372" width="6" style="2" bestFit="1" customWidth="1"/>
    <col min="15373" max="15373" width="6.5703125" style="2" bestFit="1" customWidth="1"/>
    <col min="15374" max="15374" width="8.5703125" style="2" customWidth="1"/>
    <col min="15375" max="15375" width="5" style="2" bestFit="1" customWidth="1"/>
    <col min="15376" max="15376" width="7" style="2" bestFit="1" customWidth="1"/>
    <col min="15377" max="15377" width="6.85546875" style="2" customWidth="1"/>
    <col min="15378" max="15378" width="7.140625" style="2" customWidth="1"/>
    <col min="15379" max="15379" width="6" style="2" bestFit="1" customWidth="1"/>
    <col min="15380" max="15381" width="5" style="2" bestFit="1" customWidth="1"/>
    <col min="15382" max="15382" width="3.28515625" style="2" bestFit="1" customWidth="1"/>
    <col min="15383" max="15383" width="6" style="2" bestFit="1" customWidth="1"/>
    <col min="15384" max="15384" width="7.85546875" style="2" bestFit="1" customWidth="1"/>
    <col min="15385" max="15385" width="3.28515625" style="2" bestFit="1" customWidth="1"/>
    <col min="15386" max="15386" width="4" style="2" bestFit="1" customWidth="1"/>
    <col min="15387" max="15388" width="3.28515625" style="2" bestFit="1" customWidth="1"/>
    <col min="15389" max="15389" width="5" style="2" bestFit="1" customWidth="1"/>
    <col min="15390" max="15390" width="7.140625" style="2" bestFit="1" customWidth="1"/>
    <col min="15391" max="15391" width="5.7109375" style="2" bestFit="1" customWidth="1"/>
    <col min="15392" max="15392" width="5.85546875" style="2" customWidth="1"/>
    <col min="15393" max="15393" width="6.7109375" style="2" bestFit="1" customWidth="1"/>
    <col min="15394" max="15394" width="0" style="2" hidden="1" customWidth="1"/>
    <col min="15395" max="15395" width="6.42578125" style="2" customWidth="1"/>
    <col min="15396" max="15396" width="8.28515625" style="2" customWidth="1"/>
    <col min="15397" max="15397" width="10.140625" style="2" bestFit="1" customWidth="1"/>
    <col min="15398" max="15398" width="8.5703125" style="2" bestFit="1" customWidth="1"/>
    <col min="15399" max="15399" width="16.140625" style="2" bestFit="1" customWidth="1"/>
    <col min="15400" max="15400" width="9.85546875" style="2" bestFit="1" customWidth="1"/>
    <col min="15401" max="15403" width="8.28515625" style="2" customWidth="1"/>
    <col min="15404" max="15404" width="10.28515625" style="2" customWidth="1"/>
    <col min="15405" max="15405" width="9.140625" style="2" customWidth="1"/>
    <col min="15406" max="15406" width="10.28515625" style="2" customWidth="1"/>
    <col min="15407" max="15407" width="9.140625" style="2" customWidth="1"/>
    <col min="15408" max="15619" width="9.140625" style="2"/>
    <col min="15620" max="15620" width="3.140625" style="2" customWidth="1"/>
    <col min="15621" max="15621" width="7.28515625" style="2" bestFit="1" customWidth="1"/>
    <col min="15622" max="15623" width="7" style="2" bestFit="1" customWidth="1"/>
    <col min="15624" max="15624" width="6" style="2" bestFit="1" customWidth="1"/>
    <col min="15625" max="15625" width="6" style="2" customWidth="1"/>
    <col min="15626" max="15627" width="5" style="2" bestFit="1" customWidth="1"/>
    <col min="15628" max="15628" width="6" style="2" bestFit="1" customWidth="1"/>
    <col min="15629" max="15629" width="6.5703125" style="2" bestFit="1" customWidth="1"/>
    <col min="15630" max="15630" width="8.5703125" style="2" customWidth="1"/>
    <col min="15631" max="15631" width="5" style="2" bestFit="1" customWidth="1"/>
    <col min="15632" max="15632" width="7" style="2" bestFit="1" customWidth="1"/>
    <col min="15633" max="15633" width="6.85546875" style="2" customWidth="1"/>
    <col min="15634" max="15634" width="7.140625" style="2" customWidth="1"/>
    <col min="15635" max="15635" width="6" style="2" bestFit="1" customWidth="1"/>
    <col min="15636" max="15637" width="5" style="2" bestFit="1" customWidth="1"/>
    <col min="15638" max="15638" width="3.28515625" style="2" bestFit="1" customWidth="1"/>
    <col min="15639" max="15639" width="6" style="2" bestFit="1" customWidth="1"/>
    <col min="15640" max="15640" width="7.85546875" style="2" bestFit="1" customWidth="1"/>
    <col min="15641" max="15641" width="3.28515625" style="2" bestFit="1" customWidth="1"/>
    <col min="15642" max="15642" width="4" style="2" bestFit="1" customWidth="1"/>
    <col min="15643" max="15644" width="3.28515625" style="2" bestFit="1" customWidth="1"/>
    <col min="15645" max="15645" width="5" style="2" bestFit="1" customWidth="1"/>
    <col min="15646" max="15646" width="7.140625" style="2" bestFit="1" customWidth="1"/>
    <col min="15647" max="15647" width="5.7109375" style="2" bestFit="1" customWidth="1"/>
    <col min="15648" max="15648" width="5.85546875" style="2" customWidth="1"/>
    <col min="15649" max="15649" width="6.7109375" style="2" bestFit="1" customWidth="1"/>
    <col min="15650" max="15650" width="0" style="2" hidden="1" customWidth="1"/>
    <col min="15651" max="15651" width="6.42578125" style="2" customWidth="1"/>
    <col min="15652" max="15652" width="8.28515625" style="2" customWidth="1"/>
    <col min="15653" max="15653" width="10.140625" style="2" bestFit="1" customWidth="1"/>
    <col min="15654" max="15654" width="8.5703125" style="2" bestFit="1" customWidth="1"/>
    <col min="15655" max="15655" width="16.140625" style="2" bestFit="1" customWidth="1"/>
    <col min="15656" max="15656" width="9.85546875" style="2" bestFit="1" customWidth="1"/>
    <col min="15657" max="15659" width="8.28515625" style="2" customWidth="1"/>
    <col min="15660" max="15660" width="10.28515625" style="2" customWidth="1"/>
    <col min="15661" max="15661" width="9.140625" style="2" customWidth="1"/>
    <col min="15662" max="15662" width="10.28515625" style="2" customWidth="1"/>
    <col min="15663" max="15663" width="9.140625" style="2" customWidth="1"/>
    <col min="15664" max="15875" width="9.140625" style="2"/>
    <col min="15876" max="15876" width="3.140625" style="2" customWidth="1"/>
    <col min="15877" max="15877" width="7.28515625" style="2" bestFit="1" customWidth="1"/>
    <col min="15878" max="15879" width="7" style="2" bestFit="1" customWidth="1"/>
    <col min="15880" max="15880" width="6" style="2" bestFit="1" customWidth="1"/>
    <col min="15881" max="15881" width="6" style="2" customWidth="1"/>
    <col min="15882" max="15883" width="5" style="2" bestFit="1" customWidth="1"/>
    <col min="15884" max="15884" width="6" style="2" bestFit="1" customWidth="1"/>
    <col min="15885" max="15885" width="6.5703125" style="2" bestFit="1" customWidth="1"/>
    <col min="15886" max="15886" width="8.5703125" style="2" customWidth="1"/>
    <col min="15887" max="15887" width="5" style="2" bestFit="1" customWidth="1"/>
    <col min="15888" max="15888" width="7" style="2" bestFit="1" customWidth="1"/>
    <col min="15889" max="15889" width="6.85546875" style="2" customWidth="1"/>
    <col min="15890" max="15890" width="7.140625" style="2" customWidth="1"/>
    <col min="15891" max="15891" width="6" style="2" bestFit="1" customWidth="1"/>
    <col min="15892" max="15893" width="5" style="2" bestFit="1" customWidth="1"/>
    <col min="15894" max="15894" width="3.28515625" style="2" bestFit="1" customWidth="1"/>
    <col min="15895" max="15895" width="6" style="2" bestFit="1" customWidth="1"/>
    <col min="15896" max="15896" width="7.85546875" style="2" bestFit="1" customWidth="1"/>
    <col min="15897" max="15897" width="3.28515625" style="2" bestFit="1" customWidth="1"/>
    <col min="15898" max="15898" width="4" style="2" bestFit="1" customWidth="1"/>
    <col min="15899" max="15900" width="3.28515625" style="2" bestFit="1" customWidth="1"/>
    <col min="15901" max="15901" width="5" style="2" bestFit="1" customWidth="1"/>
    <col min="15902" max="15902" width="7.140625" style="2" bestFit="1" customWidth="1"/>
    <col min="15903" max="15903" width="5.7109375" style="2" bestFit="1" customWidth="1"/>
    <col min="15904" max="15904" width="5.85546875" style="2" customWidth="1"/>
    <col min="15905" max="15905" width="6.7109375" style="2" bestFit="1" customWidth="1"/>
    <col min="15906" max="15906" width="0" style="2" hidden="1" customWidth="1"/>
    <col min="15907" max="15907" width="6.42578125" style="2" customWidth="1"/>
    <col min="15908" max="15908" width="8.28515625" style="2" customWidth="1"/>
    <col min="15909" max="15909" width="10.140625" style="2" bestFit="1" customWidth="1"/>
    <col min="15910" max="15910" width="8.5703125" style="2" bestFit="1" customWidth="1"/>
    <col min="15911" max="15911" width="16.140625" style="2" bestFit="1" customWidth="1"/>
    <col min="15912" max="15912" width="9.85546875" style="2" bestFit="1" customWidth="1"/>
    <col min="15913" max="15915" width="8.28515625" style="2" customWidth="1"/>
    <col min="15916" max="15916" width="10.28515625" style="2" customWidth="1"/>
    <col min="15917" max="15917" width="9.140625" style="2" customWidth="1"/>
    <col min="15918" max="15918" width="10.28515625" style="2" customWidth="1"/>
    <col min="15919" max="15919" width="9.140625" style="2" customWidth="1"/>
    <col min="15920" max="16131" width="9.140625" style="2"/>
    <col min="16132" max="16132" width="3.140625" style="2" customWidth="1"/>
    <col min="16133" max="16133" width="7.28515625" style="2" bestFit="1" customWidth="1"/>
    <col min="16134" max="16135" width="7" style="2" bestFit="1" customWidth="1"/>
    <col min="16136" max="16136" width="6" style="2" bestFit="1" customWidth="1"/>
    <col min="16137" max="16137" width="6" style="2" customWidth="1"/>
    <col min="16138" max="16139" width="5" style="2" bestFit="1" customWidth="1"/>
    <col min="16140" max="16140" width="6" style="2" bestFit="1" customWidth="1"/>
    <col min="16141" max="16141" width="6.5703125" style="2" bestFit="1" customWidth="1"/>
    <col min="16142" max="16142" width="8.5703125" style="2" customWidth="1"/>
    <col min="16143" max="16143" width="5" style="2" bestFit="1" customWidth="1"/>
    <col min="16144" max="16144" width="7" style="2" bestFit="1" customWidth="1"/>
    <col min="16145" max="16145" width="6.85546875" style="2" customWidth="1"/>
    <col min="16146" max="16146" width="7.140625" style="2" customWidth="1"/>
    <col min="16147" max="16147" width="6" style="2" bestFit="1" customWidth="1"/>
    <col min="16148" max="16149" width="5" style="2" bestFit="1" customWidth="1"/>
    <col min="16150" max="16150" width="3.28515625" style="2" bestFit="1" customWidth="1"/>
    <col min="16151" max="16151" width="6" style="2" bestFit="1" customWidth="1"/>
    <col min="16152" max="16152" width="7.85546875" style="2" bestFit="1" customWidth="1"/>
    <col min="16153" max="16153" width="3.28515625" style="2" bestFit="1" customWidth="1"/>
    <col min="16154" max="16154" width="4" style="2" bestFit="1" customWidth="1"/>
    <col min="16155" max="16156" width="3.28515625" style="2" bestFit="1" customWidth="1"/>
    <col min="16157" max="16157" width="5" style="2" bestFit="1" customWidth="1"/>
    <col min="16158" max="16158" width="7.140625" style="2" bestFit="1" customWidth="1"/>
    <col min="16159" max="16159" width="5.7109375" style="2" bestFit="1" customWidth="1"/>
    <col min="16160" max="16160" width="5.85546875" style="2" customWidth="1"/>
    <col min="16161" max="16161" width="6.7109375" style="2" bestFit="1" customWidth="1"/>
    <col min="16162" max="16162" width="0" style="2" hidden="1" customWidth="1"/>
    <col min="16163" max="16163" width="6.42578125" style="2" customWidth="1"/>
    <col min="16164" max="16164" width="8.28515625" style="2" customWidth="1"/>
    <col min="16165" max="16165" width="10.140625" style="2" bestFit="1" customWidth="1"/>
    <col min="16166" max="16166" width="8.5703125" style="2" bestFit="1" customWidth="1"/>
    <col min="16167" max="16167" width="16.140625" style="2" bestFit="1" customWidth="1"/>
    <col min="16168" max="16168" width="9.85546875" style="2" bestFit="1" customWidth="1"/>
    <col min="16169" max="16171" width="8.28515625" style="2" customWidth="1"/>
    <col min="16172" max="16172" width="10.28515625" style="2" customWidth="1"/>
    <col min="16173" max="16173" width="9.140625" style="2" customWidth="1"/>
    <col min="16174" max="16174" width="10.28515625" style="2" customWidth="1"/>
    <col min="16175" max="16175" width="9.140625" style="2" customWidth="1"/>
    <col min="16176" max="16384" width="9.140625" style="2"/>
  </cols>
  <sheetData>
    <row r="1" spans="1:49" ht="21.75" customHeight="1" x14ac:dyDescent="0.2">
      <c r="A1" s="73" t="s">
        <v>30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56"/>
      <c r="AN1" s="1"/>
      <c r="AO1" s="1"/>
      <c r="AP1" s="1"/>
      <c r="AQ1" s="1"/>
    </row>
    <row r="2" spans="1:49" ht="12.75" customHeight="1" x14ac:dyDescent="0.2">
      <c r="A2" s="74" t="s">
        <v>2</v>
      </c>
      <c r="B2" s="76" t="s">
        <v>0</v>
      </c>
      <c r="C2" s="77" t="s">
        <v>3</v>
      </c>
      <c r="D2" s="35"/>
      <c r="E2" s="35"/>
      <c r="F2" s="35"/>
      <c r="G2" s="35"/>
      <c r="H2" s="35"/>
      <c r="I2" s="35"/>
      <c r="J2" s="35"/>
      <c r="K2" s="79" t="s">
        <v>4</v>
      </c>
      <c r="L2" s="80"/>
      <c r="M2" s="80"/>
      <c r="N2" s="80"/>
      <c r="O2" s="80"/>
      <c r="P2" s="81"/>
      <c r="Q2" s="33"/>
      <c r="R2" s="33"/>
      <c r="S2" s="33"/>
      <c r="T2" s="82" t="s">
        <v>5</v>
      </c>
      <c r="U2" s="83"/>
      <c r="V2" s="83"/>
      <c r="W2" s="83"/>
      <c r="X2" s="83"/>
      <c r="Y2" s="83"/>
      <c r="Z2" s="83"/>
      <c r="AA2" s="83"/>
      <c r="AB2" s="83"/>
      <c r="AC2" s="83" t="s">
        <v>6</v>
      </c>
      <c r="AD2" s="83"/>
      <c r="AE2" s="83"/>
      <c r="AF2" s="83"/>
      <c r="AG2" s="83"/>
      <c r="AH2" s="34"/>
      <c r="AI2" s="34"/>
      <c r="AJ2" s="34"/>
      <c r="AK2" s="34"/>
      <c r="AL2" s="34"/>
      <c r="AM2" s="3"/>
      <c r="AN2" s="3"/>
      <c r="AO2" s="3"/>
      <c r="AP2" s="3"/>
      <c r="AQ2" s="16"/>
      <c r="AR2" s="16"/>
    </row>
    <row r="3" spans="1:49" ht="39" customHeight="1" x14ac:dyDescent="0.2">
      <c r="A3" s="75"/>
      <c r="B3" s="76"/>
      <c r="C3" s="78"/>
      <c r="D3" s="32"/>
      <c r="E3" s="32"/>
      <c r="F3" s="32"/>
      <c r="G3" s="32"/>
      <c r="H3" s="32"/>
      <c r="I3" s="32"/>
      <c r="J3" s="32"/>
      <c r="K3" s="4" t="s">
        <v>7</v>
      </c>
      <c r="L3" s="4" t="s">
        <v>8</v>
      </c>
      <c r="M3" s="4" t="s">
        <v>9</v>
      </c>
      <c r="N3" s="5" t="s">
        <v>10</v>
      </c>
      <c r="O3" s="4" t="s">
        <v>11</v>
      </c>
      <c r="P3" s="4" t="s">
        <v>24</v>
      </c>
      <c r="Q3" s="21" t="s">
        <v>15</v>
      </c>
      <c r="R3" s="5" t="s">
        <v>16</v>
      </c>
      <c r="S3" s="4" t="s">
        <v>13</v>
      </c>
      <c r="T3" s="4" t="s">
        <v>7</v>
      </c>
      <c r="U3" s="4" t="s">
        <v>8</v>
      </c>
      <c r="V3" s="4" t="s">
        <v>9</v>
      </c>
      <c r="W3" s="5" t="s">
        <v>10</v>
      </c>
      <c r="X3" s="4" t="s">
        <v>11</v>
      </c>
      <c r="Y3" s="4" t="s">
        <v>18</v>
      </c>
      <c r="Z3" s="21" t="s">
        <v>15</v>
      </c>
      <c r="AA3" s="5" t="s">
        <v>16</v>
      </c>
      <c r="AB3" s="4" t="s">
        <v>13</v>
      </c>
      <c r="AC3" s="4" t="s">
        <v>7</v>
      </c>
      <c r="AD3" s="4" t="s">
        <v>8</v>
      </c>
      <c r="AE3" s="5" t="s">
        <v>9</v>
      </c>
      <c r="AF3" s="5" t="s">
        <v>10</v>
      </c>
      <c r="AG3" s="5" t="s">
        <v>11</v>
      </c>
      <c r="AH3" s="4" t="s">
        <v>19</v>
      </c>
      <c r="AI3" s="21" t="s">
        <v>15</v>
      </c>
      <c r="AJ3" s="5" t="s">
        <v>16</v>
      </c>
      <c r="AK3" s="4" t="s">
        <v>20</v>
      </c>
      <c r="AL3" s="4" t="s">
        <v>17</v>
      </c>
      <c r="AM3" s="59" t="s">
        <v>29</v>
      </c>
      <c r="AO3" s="3"/>
      <c r="AP3" s="41"/>
      <c r="AQ3" s="16"/>
      <c r="AR3" s="16"/>
    </row>
    <row r="4" spans="1:49" ht="13.5" thickBot="1" x14ac:dyDescent="0.25">
      <c r="A4" s="15">
        <v>1</v>
      </c>
      <c r="B4" s="15">
        <f>+A4+1</f>
        <v>2</v>
      </c>
      <c r="C4" s="15">
        <f t="shared" ref="C4:AL4" si="0">+B4+1</f>
        <v>3</v>
      </c>
      <c r="D4" s="15"/>
      <c r="E4" s="15"/>
      <c r="F4" s="15"/>
      <c r="G4" s="15"/>
      <c r="H4" s="15"/>
      <c r="I4" s="15"/>
      <c r="J4" s="15"/>
      <c r="K4" s="15">
        <f>+C4+1</f>
        <v>4</v>
      </c>
      <c r="L4" s="15">
        <f t="shared" si="0"/>
        <v>5</v>
      </c>
      <c r="M4" s="15">
        <f t="shared" si="0"/>
        <v>6</v>
      </c>
      <c r="N4" s="15">
        <f t="shared" si="0"/>
        <v>7</v>
      </c>
      <c r="O4" s="15">
        <f t="shared" si="0"/>
        <v>8</v>
      </c>
      <c r="P4" s="15">
        <f t="shared" si="0"/>
        <v>9</v>
      </c>
      <c r="Q4" s="15">
        <f t="shared" si="0"/>
        <v>10</v>
      </c>
      <c r="R4" s="15">
        <v>10</v>
      </c>
      <c r="S4" s="15">
        <v>11</v>
      </c>
      <c r="T4" s="15">
        <f t="shared" si="0"/>
        <v>12</v>
      </c>
      <c r="U4" s="15">
        <f t="shared" si="0"/>
        <v>13</v>
      </c>
      <c r="V4" s="15">
        <f t="shared" si="0"/>
        <v>14</v>
      </c>
      <c r="W4" s="15">
        <f t="shared" si="0"/>
        <v>15</v>
      </c>
      <c r="X4" s="15">
        <f t="shared" si="0"/>
        <v>16</v>
      </c>
      <c r="Y4" s="15">
        <f t="shared" si="0"/>
        <v>17</v>
      </c>
      <c r="Z4" s="15">
        <f t="shared" si="0"/>
        <v>18</v>
      </c>
      <c r="AA4" s="15">
        <v>18</v>
      </c>
      <c r="AB4" s="15">
        <f t="shared" si="0"/>
        <v>19</v>
      </c>
      <c r="AC4" s="15">
        <f t="shared" si="0"/>
        <v>20</v>
      </c>
      <c r="AD4" s="15">
        <f t="shared" si="0"/>
        <v>21</v>
      </c>
      <c r="AE4" s="15">
        <f t="shared" si="0"/>
        <v>22</v>
      </c>
      <c r="AF4" s="15">
        <f t="shared" si="0"/>
        <v>23</v>
      </c>
      <c r="AG4" s="15">
        <f t="shared" si="0"/>
        <v>24</v>
      </c>
      <c r="AH4" s="15">
        <f t="shared" si="0"/>
        <v>25</v>
      </c>
      <c r="AI4" s="15">
        <f t="shared" si="0"/>
        <v>26</v>
      </c>
      <c r="AJ4" s="15">
        <v>26</v>
      </c>
      <c r="AK4" s="15">
        <f>+AJ4+1</f>
        <v>27</v>
      </c>
      <c r="AL4" s="15">
        <f t="shared" si="0"/>
        <v>28</v>
      </c>
      <c r="AN4" s="20"/>
      <c r="AO4" s="6"/>
      <c r="AP4" s="51"/>
      <c r="AQ4" s="16"/>
      <c r="AR4" s="16"/>
    </row>
    <row r="5" spans="1:49" ht="22.5" customHeight="1" x14ac:dyDescent="0.2">
      <c r="A5" s="19">
        <v>1</v>
      </c>
      <c r="B5" s="54">
        <v>46204</v>
      </c>
      <c r="C5" s="30"/>
      <c r="D5" s="38"/>
      <c r="E5" s="38"/>
      <c r="F5" s="38"/>
      <c r="G5" s="38"/>
      <c r="H5" s="38"/>
      <c r="I5" s="38"/>
      <c r="J5" s="38"/>
      <c r="K5" s="90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85"/>
      <c r="AH5" s="85"/>
      <c r="AI5" s="85"/>
      <c r="AJ5" s="85"/>
      <c r="AK5" s="85"/>
      <c r="AL5" s="89"/>
      <c r="AM5" s="57"/>
      <c r="AN5" s="31">
        <v>0.2</v>
      </c>
      <c r="AO5" s="31">
        <v>0</v>
      </c>
      <c r="AP5" s="31"/>
      <c r="AQ5" s="31"/>
      <c r="AR5" s="16"/>
    </row>
    <row r="6" spans="1:49" s="7" customFormat="1" ht="33.75" customHeight="1" x14ac:dyDescent="0.35">
      <c r="A6" s="22">
        <v>1</v>
      </c>
      <c r="B6" s="23">
        <v>45839</v>
      </c>
      <c r="C6" s="43"/>
      <c r="D6" s="39"/>
      <c r="E6" s="39"/>
      <c r="F6" s="39"/>
      <c r="G6" s="39"/>
      <c r="H6" s="39"/>
      <c r="I6" s="39"/>
      <c r="J6" s="39"/>
      <c r="K6" s="14">
        <v>50400</v>
      </c>
      <c r="L6" s="14">
        <f>ROUND(VLOOKUP(B6,$AT$14:$AU$36,2)*(K6),0)</f>
        <v>29232</v>
      </c>
      <c r="M6" s="14">
        <f>+IF(AND($AN$5=10%,K6*(10%)&lt;=1800),1800,IF(AND($AN$5=20%,K6*(20%)&lt;=3600),3600,IF(AND($AN$5=30%,K6*(30%)&lt;=5400),5400,K6*($AN$5))))</f>
        <v>10080</v>
      </c>
      <c r="N6" s="14">
        <v>120</v>
      </c>
      <c r="O6" s="14">
        <v>1350</v>
      </c>
      <c r="P6" s="14">
        <f>+K6+L6+M6+N6+O6</f>
        <v>91182</v>
      </c>
      <c r="Q6" s="14">
        <f>+IF($AO$6="No",0,ROUND((K6+L6)*0.14,0))</f>
        <v>11148</v>
      </c>
      <c r="R6" s="14">
        <f>+IF($AO$6="No",0,ROUND((K6+L6)*0.1,0))</f>
        <v>7963</v>
      </c>
      <c r="S6" s="14">
        <v>200</v>
      </c>
      <c r="T6" s="14">
        <f>+K6</f>
        <v>50400</v>
      </c>
      <c r="U6" s="14">
        <f>ROUND(VLOOKUP(B6,$AR$14:$AS$36,2)*(T6),0)</f>
        <v>27720</v>
      </c>
      <c r="V6" s="14">
        <f>+IF(AND($AN$5=10%,T6*(10%)&lt;=1800),1800,IF(AND($AN$5=20%,T6*(20%)&lt;=3600),3600,IF(AND($AN$5=30%,T6*(30%)&lt;=5400),5400,T6*($AN$5))))</f>
        <v>10080</v>
      </c>
      <c r="W6" s="14">
        <f>+N6</f>
        <v>120</v>
      </c>
      <c r="X6" s="14">
        <f>+O6</f>
        <v>1350</v>
      </c>
      <c r="Y6" s="14">
        <f>+X6+W6+V6+U6+T6</f>
        <v>89670</v>
      </c>
      <c r="Z6" s="14">
        <f>+IF($AO$6="No",0,ROUND((T6+U6)*0.14,0))</f>
        <v>10937</v>
      </c>
      <c r="AA6" s="14">
        <f>+IF($AO$6="No",0,ROUND((T6+U6)*0.1,0))</f>
        <v>7812</v>
      </c>
      <c r="AB6" s="14">
        <v>200</v>
      </c>
      <c r="AC6" s="14">
        <f t="shared" ref="AC6:AK6" si="1">+K6-T6</f>
        <v>0</v>
      </c>
      <c r="AD6" s="14">
        <f t="shared" si="1"/>
        <v>1512</v>
      </c>
      <c r="AE6" s="14">
        <f>+M6-V6</f>
        <v>0</v>
      </c>
      <c r="AF6" s="14">
        <f t="shared" si="1"/>
        <v>0</v>
      </c>
      <c r="AG6" s="14">
        <f t="shared" si="1"/>
        <v>0</v>
      </c>
      <c r="AH6" s="14">
        <f t="shared" si="1"/>
        <v>1512</v>
      </c>
      <c r="AI6" s="14">
        <f t="shared" si="1"/>
        <v>211</v>
      </c>
      <c r="AJ6" s="14">
        <f t="shared" si="1"/>
        <v>151</v>
      </c>
      <c r="AK6" s="14">
        <f t="shared" si="1"/>
        <v>0</v>
      </c>
      <c r="AL6" s="18">
        <f>+AH6-AJ6-AK6</f>
        <v>1361</v>
      </c>
      <c r="AM6" s="58"/>
      <c r="AN6" s="2"/>
      <c r="AO6" s="31">
        <v>0.1</v>
      </c>
      <c r="AP6" s="31"/>
      <c r="AQ6"/>
    </row>
    <row r="7" spans="1:49" s="7" customFormat="1" ht="33.75" customHeight="1" x14ac:dyDescent="0.35">
      <c r="A7" s="22">
        <v>2</v>
      </c>
      <c r="B7" s="23">
        <v>45870</v>
      </c>
      <c r="C7" s="43"/>
      <c r="D7" s="50"/>
      <c r="E7" s="50"/>
      <c r="F7" s="50"/>
      <c r="G7" s="50"/>
      <c r="H7" s="50"/>
      <c r="I7" s="50"/>
      <c r="J7" s="50"/>
      <c r="K7" s="14">
        <f>+K6</f>
        <v>50400</v>
      </c>
      <c r="L7" s="14">
        <f>ROUND(VLOOKUP(B7,$AT$14:$AU$36,2)*(K7),0)</f>
        <v>29232</v>
      </c>
      <c r="M7" s="14">
        <f t="shared" ref="M7:M10" si="2">+IF(AND($AN$5=10%,K7*(10%)&lt;=1800),1800,IF(AND($AN$5=20%,K7*(20%)&lt;=3600),3600,IF(AND($AN$5=30%,K7*(30%)&lt;=5400),5400,K7*($AN$5))))</f>
        <v>10080</v>
      </c>
      <c r="N7" s="14">
        <v>120</v>
      </c>
      <c r="O7" s="14">
        <f>+O6</f>
        <v>1350</v>
      </c>
      <c r="P7" s="14">
        <f t="shared" ref="P7:P10" si="3">+K7+L7+M7+N7+O7</f>
        <v>91182</v>
      </c>
      <c r="Q7" s="14">
        <f>+IF($AO$6="No",0,ROUND((K7+L7)*0.14,0))</f>
        <v>11148</v>
      </c>
      <c r="R7" s="14">
        <f>+IF($AO$6="No",0,ROUND((K7+L7)*0.1,0))</f>
        <v>7963</v>
      </c>
      <c r="S7" s="14">
        <v>200</v>
      </c>
      <c r="T7" s="14">
        <f t="shared" ref="T7:T10" si="4">+K7</f>
        <v>50400</v>
      </c>
      <c r="U7" s="14">
        <f>ROUND(VLOOKUP(B7,$AR$14:$AS$36,2)*(T7),0)</f>
        <v>27720</v>
      </c>
      <c r="V7" s="14">
        <f t="shared" ref="V7:V10" si="5">+IF(AND($AN$5=10%,T7*(10%)&lt;=1800),1800,IF(AND($AN$5=20%,T7*(20%)&lt;=3600),3600,IF(AND($AN$5=30%,T7*(30%)&lt;=5400),5400,T7*($AN$5))))</f>
        <v>10080</v>
      </c>
      <c r="W7" s="14">
        <f t="shared" ref="W7:W10" si="6">+N7</f>
        <v>120</v>
      </c>
      <c r="X7" s="14">
        <f t="shared" ref="X7:X10" si="7">+O7</f>
        <v>1350</v>
      </c>
      <c r="Y7" s="14">
        <f t="shared" ref="Y7:Y10" si="8">+X7+W7+V7+U7+T7</f>
        <v>89670</v>
      </c>
      <c r="Z7" s="14">
        <f>+IF($AO$6="No",0,ROUND((T7+U7)*0.14,0))</f>
        <v>10937</v>
      </c>
      <c r="AA7" s="14">
        <f>+IF($AO$6="No",0,ROUND((T7+U7)*0.1,0))</f>
        <v>7812</v>
      </c>
      <c r="AB7" s="14">
        <v>200</v>
      </c>
      <c r="AC7" s="14">
        <f t="shared" ref="AC7:AC10" si="9">+K7-T7</f>
        <v>0</v>
      </c>
      <c r="AD7" s="14">
        <f t="shared" ref="AD7:AD10" si="10">+L7-U7</f>
        <v>1512</v>
      </c>
      <c r="AE7" s="14">
        <f t="shared" ref="AE7:AE10" si="11">+M7-V7</f>
        <v>0</v>
      </c>
      <c r="AF7" s="14">
        <f t="shared" ref="AF7:AF10" si="12">+N7-W7</f>
        <v>0</v>
      </c>
      <c r="AG7" s="14">
        <f t="shared" ref="AG7:AG10" si="13">+O7-X7</f>
        <v>0</v>
      </c>
      <c r="AH7" s="14">
        <f t="shared" ref="AH7:AH10" si="14">+P7-Y7</f>
        <v>1512</v>
      </c>
      <c r="AI7" s="14">
        <f t="shared" ref="AI7:AI10" si="15">+Q7-Z7</f>
        <v>211</v>
      </c>
      <c r="AJ7" s="14">
        <f t="shared" ref="AJ7:AJ10" si="16">+R7-AA7</f>
        <v>151</v>
      </c>
      <c r="AK7" s="14">
        <f t="shared" ref="AK7:AK10" si="17">+S7-AB7</f>
        <v>0</v>
      </c>
      <c r="AL7" s="18">
        <f t="shared" ref="AL7:AL10" si="18">+AH7-AJ7-AK7</f>
        <v>1361</v>
      </c>
      <c r="AM7" s="58"/>
      <c r="AN7" s="2"/>
      <c r="AO7" s="31">
        <v>0.2</v>
      </c>
      <c r="AP7" s="31"/>
      <c r="AQ7"/>
    </row>
    <row r="8" spans="1:49" s="7" customFormat="1" ht="33.75" customHeight="1" x14ac:dyDescent="0.35">
      <c r="A8" s="22">
        <v>3</v>
      </c>
      <c r="B8" s="23">
        <v>45901</v>
      </c>
      <c r="C8" s="43"/>
      <c r="D8" s="50"/>
      <c r="E8" s="50"/>
      <c r="F8" s="50"/>
      <c r="G8" s="50"/>
      <c r="H8" s="50"/>
      <c r="I8" s="50"/>
      <c r="J8" s="50"/>
      <c r="K8" s="14">
        <f t="shared" ref="K8:K9" si="19">+K7</f>
        <v>50400</v>
      </c>
      <c r="L8" s="14">
        <f>ROUND(VLOOKUP(B8,$AT$14:$AU$36,2)*(K8),0)</f>
        <v>29232</v>
      </c>
      <c r="M8" s="14">
        <f t="shared" si="2"/>
        <v>10080</v>
      </c>
      <c r="N8" s="14">
        <v>120</v>
      </c>
      <c r="O8" s="14">
        <f t="shared" ref="O8:O10" si="20">+O7</f>
        <v>1350</v>
      </c>
      <c r="P8" s="14">
        <f t="shared" si="3"/>
        <v>91182</v>
      </c>
      <c r="Q8" s="14">
        <f>+IF($AO$6="No",0,ROUND((K8+L8)*0.14,0))</f>
        <v>11148</v>
      </c>
      <c r="R8" s="14">
        <f>+IF($AO$6="No",0,ROUND((K8+L8)*0.1,0))</f>
        <v>7963</v>
      </c>
      <c r="S8" s="14">
        <v>200</v>
      </c>
      <c r="T8" s="14">
        <f t="shared" si="4"/>
        <v>50400</v>
      </c>
      <c r="U8" s="14">
        <f>ROUND(VLOOKUP(B8,$AR$14:$AS$36,2)*(T8),0)</f>
        <v>27720</v>
      </c>
      <c r="V8" s="14">
        <f t="shared" si="5"/>
        <v>10080</v>
      </c>
      <c r="W8" s="14">
        <f t="shared" si="6"/>
        <v>120</v>
      </c>
      <c r="X8" s="14">
        <f t="shared" si="7"/>
        <v>1350</v>
      </c>
      <c r="Y8" s="14">
        <f t="shared" si="8"/>
        <v>89670</v>
      </c>
      <c r="Z8" s="14">
        <f>+IF($AO$6="No",0,ROUND((T8+U8)*0.14,0))</f>
        <v>10937</v>
      </c>
      <c r="AA8" s="14">
        <f>+IF($AO$6="No",0,ROUND((T8+U8)*0.1,0))</f>
        <v>7812</v>
      </c>
      <c r="AB8" s="14">
        <v>200</v>
      </c>
      <c r="AC8" s="14">
        <f t="shared" si="9"/>
        <v>0</v>
      </c>
      <c r="AD8" s="14">
        <f t="shared" si="10"/>
        <v>1512</v>
      </c>
      <c r="AE8" s="14">
        <f t="shared" si="11"/>
        <v>0</v>
      </c>
      <c r="AF8" s="14">
        <f t="shared" si="12"/>
        <v>0</v>
      </c>
      <c r="AG8" s="14">
        <f t="shared" si="13"/>
        <v>0</v>
      </c>
      <c r="AH8" s="14">
        <f t="shared" si="14"/>
        <v>1512</v>
      </c>
      <c r="AI8" s="14">
        <f t="shared" si="15"/>
        <v>211</v>
      </c>
      <c r="AJ8" s="14">
        <f t="shared" si="16"/>
        <v>151</v>
      </c>
      <c r="AK8" s="14">
        <f t="shared" si="17"/>
        <v>0</v>
      </c>
      <c r="AL8" s="18">
        <f t="shared" si="18"/>
        <v>1361</v>
      </c>
      <c r="AM8" s="58"/>
      <c r="AN8" s="2"/>
      <c r="AO8" s="31">
        <v>0.3</v>
      </c>
      <c r="AP8" s="31"/>
      <c r="AQ8"/>
      <c r="AR8" s="31"/>
    </row>
    <row r="9" spans="1:49" s="7" customFormat="1" ht="33.75" customHeight="1" x14ac:dyDescent="0.2">
      <c r="A9" s="22">
        <v>4</v>
      </c>
      <c r="B9" s="23">
        <v>45931</v>
      </c>
      <c r="C9" s="44"/>
      <c r="D9" s="29"/>
      <c r="E9" s="29"/>
      <c r="F9" s="29"/>
      <c r="G9" s="29"/>
      <c r="H9" s="29"/>
      <c r="I9" s="29"/>
      <c r="J9" s="29"/>
      <c r="K9" s="14">
        <f t="shared" si="19"/>
        <v>50400</v>
      </c>
      <c r="L9" s="14">
        <f>ROUND(VLOOKUP(B9,$AT$14:$AU$36,2)*(K9),0)</f>
        <v>29232</v>
      </c>
      <c r="M9" s="14">
        <f t="shared" si="2"/>
        <v>10080</v>
      </c>
      <c r="N9" s="14">
        <v>120</v>
      </c>
      <c r="O9" s="14">
        <f t="shared" si="20"/>
        <v>1350</v>
      </c>
      <c r="P9" s="14">
        <f t="shared" si="3"/>
        <v>91182</v>
      </c>
      <c r="Q9" s="14">
        <f>+IF($AO$6="No",0,ROUND((K9+L9)*0.14,0))</f>
        <v>11148</v>
      </c>
      <c r="R9" s="14">
        <f>+IF($AO$6="No",0,ROUND((K9+L9)*0.1,0))</f>
        <v>7963</v>
      </c>
      <c r="S9" s="14">
        <v>200</v>
      </c>
      <c r="T9" s="14">
        <f t="shared" si="4"/>
        <v>50400</v>
      </c>
      <c r="U9" s="14">
        <f>ROUND(VLOOKUP(B9,$AR$14:$AS$36,2)*(T9),0)</f>
        <v>27720</v>
      </c>
      <c r="V9" s="14">
        <f t="shared" si="5"/>
        <v>10080</v>
      </c>
      <c r="W9" s="14">
        <f t="shared" si="6"/>
        <v>120</v>
      </c>
      <c r="X9" s="14">
        <f t="shared" si="7"/>
        <v>1350</v>
      </c>
      <c r="Y9" s="14">
        <f t="shared" si="8"/>
        <v>89670</v>
      </c>
      <c r="Z9" s="14">
        <f>+IF($AO$6="No",0,ROUND((T9+U9)*0.14,0))</f>
        <v>10937</v>
      </c>
      <c r="AA9" s="14">
        <f>+IF($AO$6="No",0,ROUND((T9+U9)*0.1,0))</f>
        <v>7812</v>
      </c>
      <c r="AB9" s="14">
        <v>200</v>
      </c>
      <c r="AC9" s="14">
        <f t="shared" si="9"/>
        <v>0</v>
      </c>
      <c r="AD9" s="14">
        <f t="shared" si="10"/>
        <v>1512</v>
      </c>
      <c r="AE9" s="14">
        <f t="shared" si="11"/>
        <v>0</v>
      </c>
      <c r="AF9" s="14">
        <f t="shared" si="12"/>
        <v>0</v>
      </c>
      <c r="AG9" s="14">
        <f t="shared" si="13"/>
        <v>0</v>
      </c>
      <c r="AH9" s="14">
        <f t="shared" si="14"/>
        <v>1512</v>
      </c>
      <c r="AI9" s="14">
        <f t="shared" si="15"/>
        <v>211</v>
      </c>
      <c r="AJ9" s="14">
        <f t="shared" si="16"/>
        <v>151</v>
      </c>
      <c r="AK9" s="14">
        <f t="shared" si="17"/>
        <v>0</v>
      </c>
      <c r="AL9" s="18">
        <f t="shared" si="18"/>
        <v>1361</v>
      </c>
      <c r="AM9" s="58"/>
      <c r="AN9" s="2"/>
      <c r="AO9" s="31"/>
      <c r="AP9" s="31"/>
      <c r="AQ9"/>
      <c r="AR9" s="31"/>
    </row>
    <row r="10" spans="1:49" s="7" customFormat="1" ht="33.75" customHeight="1" thickBot="1" x14ac:dyDescent="0.4">
      <c r="A10" s="22">
        <v>5</v>
      </c>
      <c r="B10" s="23">
        <v>46054</v>
      </c>
      <c r="C10" s="43"/>
      <c r="D10" s="39"/>
      <c r="E10" s="40"/>
      <c r="F10" s="40"/>
      <c r="G10" s="40"/>
      <c r="H10" s="40"/>
      <c r="I10" s="40"/>
      <c r="J10" s="40"/>
      <c r="K10" s="24">
        <f>+IF(B5=DATE(2026,1,1), IF(CEILING(K9*3%,100)-ROUND(K9*3%,0)&lt;=50, CEILING(K9*3%,100), CEILING(K9*3%,100)-100)+K9, IF(B5=DATE(2026,7,1), K9, 0))</f>
        <v>50400</v>
      </c>
      <c r="L10" s="14">
        <f>ROUND(VLOOKUP(B10,$AT$14:$AU$36,2)*(K10),0)</f>
        <v>29232</v>
      </c>
      <c r="M10" s="14">
        <f t="shared" si="2"/>
        <v>10080</v>
      </c>
      <c r="N10" s="14">
        <v>120</v>
      </c>
      <c r="O10" s="14">
        <f t="shared" si="20"/>
        <v>1350</v>
      </c>
      <c r="P10" s="14">
        <f t="shared" si="3"/>
        <v>91182</v>
      </c>
      <c r="Q10" s="14">
        <f>+IF($AO$6="No",0,ROUND((K10+L10)*0.14,0))</f>
        <v>11148</v>
      </c>
      <c r="R10" s="14">
        <f>+IF($AO$6="No",0,ROUND((K10+L10)*0.1,0))</f>
        <v>7963</v>
      </c>
      <c r="S10" s="14">
        <v>200</v>
      </c>
      <c r="T10" s="14">
        <f t="shared" si="4"/>
        <v>50400</v>
      </c>
      <c r="U10" s="14">
        <f>ROUND(VLOOKUP(B10,$AR$14:$AS$36,2)*(T10),0)</f>
        <v>27720</v>
      </c>
      <c r="V10" s="14">
        <f t="shared" si="5"/>
        <v>10080</v>
      </c>
      <c r="W10" s="14">
        <f t="shared" si="6"/>
        <v>120</v>
      </c>
      <c r="X10" s="14">
        <f t="shared" si="7"/>
        <v>1350</v>
      </c>
      <c r="Y10" s="14">
        <f t="shared" si="8"/>
        <v>89670</v>
      </c>
      <c r="Z10" s="14">
        <f>+IF($AO$6="No",0,ROUND((T10+U10)*0.14,0))</f>
        <v>10937</v>
      </c>
      <c r="AA10" s="14">
        <f>+IF($AO$6="No",0,ROUND((T10+U10)*0.1,0))</f>
        <v>7812</v>
      </c>
      <c r="AB10" s="14">
        <v>200</v>
      </c>
      <c r="AC10" s="14">
        <f t="shared" si="9"/>
        <v>0</v>
      </c>
      <c r="AD10" s="14">
        <f t="shared" si="10"/>
        <v>1512</v>
      </c>
      <c r="AE10" s="14">
        <f t="shared" si="11"/>
        <v>0</v>
      </c>
      <c r="AF10" s="14">
        <f t="shared" si="12"/>
        <v>0</v>
      </c>
      <c r="AG10" s="14">
        <f t="shared" si="13"/>
        <v>0</v>
      </c>
      <c r="AH10" s="14">
        <f t="shared" si="14"/>
        <v>1512</v>
      </c>
      <c r="AI10" s="14">
        <f t="shared" si="15"/>
        <v>211</v>
      </c>
      <c r="AJ10" s="14">
        <f t="shared" si="16"/>
        <v>151</v>
      </c>
      <c r="AK10" s="14">
        <f t="shared" si="17"/>
        <v>0</v>
      </c>
      <c r="AL10" s="18">
        <f t="shared" si="18"/>
        <v>1361</v>
      </c>
      <c r="AM10" s="58"/>
      <c r="AN10" s="2"/>
      <c r="AO10" s="31"/>
      <c r="AP10" s="31"/>
      <c r="AQ10"/>
      <c r="AR10" s="31"/>
    </row>
    <row r="11" spans="1:49" s="7" customFormat="1" ht="33.75" customHeight="1" thickBot="1" x14ac:dyDescent="0.25">
      <c r="A11" s="69" t="s">
        <v>1</v>
      </c>
      <c r="B11" s="70"/>
      <c r="C11" s="71"/>
      <c r="D11" s="45"/>
      <c r="E11" s="45"/>
      <c r="F11" s="45"/>
      <c r="G11" s="45"/>
      <c r="H11" s="45"/>
      <c r="I11" s="45"/>
      <c r="J11" s="45"/>
      <c r="K11" s="46">
        <f t="shared" ref="K11:AL11" si="21">SUM(K6:K10)</f>
        <v>252000</v>
      </c>
      <c r="L11" s="46">
        <f t="shared" si="21"/>
        <v>146160</v>
      </c>
      <c r="M11" s="46">
        <f t="shared" si="21"/>
        <v>50400</v>
      </c>
      <c r="N11" s="46">
        <f t="shared" si="21"/>
        <v>600</v>
      </c>
      <c r="O11" s="46">
        <f t="shared" si="21"/>
        <v>6750</v>
      </c>
      <c r="P11" s="46">
        <f t="shared" si="21"/>
        <v>455910</v>
      </c>
      <c r="Q11" s="46">
        <f t="shared" si="21"/>
        <v>55740</v>
      </c>
      <c r="R11" s="46">
        <f t="shared" si="21"/>
        <v>39815</v>
      </c>
      <c r="S11" s="46">
        <f t="shared" si="21"/>
        <v>1000</v>
      </c>
      <c r="T11" s="46">
        <f t="shared" si="21"/>
        <v>252000</v>
      </c>
      <c r="U11" s="46">
        <f t="shared" si="21"/>
        <v>138600</v>
      </c>
      <c r="V11" s="46">
        <f t="shared" si="21"/>
        <v>50400</v>
      </c>
      <c r="W11" s="46">
        <f t="shared" si="21"/>
        <v>600</v>
      </c>
      <c r="X11" s="46">
        <f t="shared" si="21"/>
        <v>6750</v>
      </c>
      <c r="Y11" s="46">
        <f t="shared" si="21"/>
        <v>448350</v>
      </c>
      <c r="Z11" s="46">
        <f t="shared" si="21"/>
        <v>54685</v>
      </c>
      <c r="AA11" s="46">
        <f t="shared" si="21"/>
        <v>39060</v>
      </c>
      <c r="AB11" s="46">
        <f t="shared" si="21"/>
        <v>1000</v>
      </c>
      <c r="AC11" s="46">
        <f t="shared" si="21"/>
        <v>0</v>
      </c>
      <c r="AD11" s="46">
        <f t="shared" si="21"/>
        <v>7560</v>
      </c>
      <c r="AE11" s="46">
        <f t="shared" si="21"/>
        <v>0</v>
      </c>
      <c r="AF11" s="46">
        <f t="shared" si="21"/>
        <v>0</v>
      </c>
      <c r="AG11" s="46">
        <f t="shared" si="21"/>
        <v>0</v>
      </c>
      <c r="AH11" s="46">
        <f t="shared" si="21"/>
        <v>7560</v>
      </c>
      <c r="AI11" s="46">
        <f t="shared" si="21"/>
        <v>1055</v>
      </c>
      <c r="AJ11" s="46">
        <f t="shared" si="21"/>
        <v>755</v>
      </c>
      <c r="AK11" s="46">
        <f t="shared" si="21"/>
        <v>0</v>
      </c>
      <c r="AL11" s="47">
        <f t="shared" si="21"/>
        <v>6805</v>
      </c>
      <c r="AM11" s="58"/>
      <c r="AN11" s="2"/>
      <c r="AO11" s="31"/>
      <c r="AQ11" s="2"/>
    </row>
    <row r="12" spans="1:49" s="7" customFormat="1" ht="15.75" customHeight="1" thickBot="1" x14ac:dyDescent="0.25">
      <c r="A12" s="42"/>
      <c r="B12" s="42"/>
      <c r="C12" s="42"/>
      <c r="D12" s="42"/>
      <c r="E12" s="42"/>
      <c r="F12" s="42"/>
      <c r="G12" s="42"/>
      <c r="H12" s="42"/>
      <c r="I12" s="42"/>
      <c r="J12" s="42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58"/>
      <c r="AN12" s="2"/>
      <c r="AO12" s="2"/>
      <c r="AQ12" s="8"/>
    </row>
    <row r="13" spans="1:49" s="7" customFormat="1" ht="23.25" customHeight="1" x14ac:dyDescent="0.2">
      <c r="A13" s="19">
        <v>2</v>
      </c>
      <c r="B13" s="66">
        <v>46204</v>
      </c>
      <c r="C13" s="30"/>
      <c r="D13" s="38"/>
      <c r="E13" s="38"/>
      <c r="F13" s="38"/>
      <c r="G13" s="38"/>
      <c r="H13" s="38"/>
      <c r="I13" s="38"/>
      <c r="J13" s="38"/>
      <c r="K13" s="90"/>
      <c r="L13" s="85"/>
      <c r="M13" s="85"/>
      <c r="N13" s="85"/>
      <c r="O13" s="85"/>
      <c r="P13" s="85"/>
      <c r="Q13" s="85"/>
      <c r="R13" s="85"/>
      <c r="S13" s="85"/>
      <c r="T13" s="85"/>
      <c r="U13" s="85"/>
      <c r="V13" s="85"/>
      <c r="W13" s="85"/>
      <c r="X13" s="85"/>
      <c r="Y13" s="85"/>
      <c r="Z13" s="85"/>
      <c r="AA13" s="85"/>
      <c r="AB13" s="85"/>
      <c r="AC13" s="85"/>
      <c r="AD13" s="85"/>
      <c r="AE13" s="85"/>
      <c r="AF13" s="85"/>
      <c r="AG13" s="85"/>
      <c r="AH13" s="85"/>
      <c r="AI13" s="85"/>
      <c r="AJ13" s="85"/>
      <c r="AK13" s="85"/>
      <c r="AL13" s="89"/>
      <c r="AM13" s="8"/>
      <c r="AN13" s="2"/>
      <c r="AO13" s="2"/>
      <c r="AP13" s="9"/>
      <c r="AQ13" s="9"/>
      <c r="AR13" s="10" t="s">
        <v>0</v>
      </c>
      <c r="AS13" s="10" t="s">
        <v>14</v>
      </c>
      <c r="AT13" s="10" t="s">
        <v>0</v>
      </c>
      <c r="AU13" s="10" t="s">
        <v>14</v>
      </c>
      <c r="AW13" s="23">
        <v>46023</v>
      </c>
    </row>
    <row r="14" spans="1:49" s="7" customFormat="1" ht="33.75" customHeight="1" x14ac:dyDescent="0.35">
      <c r="A14" s="22">
        <v>1</v>
      </c>
      <c r="B14" s="23">
        <v>45839</v>
      </c>
      <c r="C14" s="43"/>
      <c r="D14" s="39"/>
      <c r="E14" s="39"/>
      <c r="F14" s="39"/>
      <c r="G14" s="39"/>
      <c r="H14" s="39"/>
      <c r="I14" s="39"/>
      <c r="J14" s="39"/>
      <c r="K14" s="14">
        <v>50400</v>
      </c>
      <c r="L14" s="14">
        <f>ROUND(VLOOKUP(B14,$AT$14:$AU$36,2)*(K14),0)</f>
        <v>29232</v>
      </c>
      <c r="M14" s="14">
        <f>+IF(AND($AN$5=10%,K14*(10%)&lt;=1800),1800,IF(AND($AN$5=20%,K14*(20%)&lt;=3600),3600,IF(AND($AN$5=30%,K14*(30%)&lt;=5400),5400,K14*($AN$5))))</f>
        <v>10080</v>
      </c>
      <c r="N14" s="14">
        <v>120</v>
      </c>
      <c r="O14" s="14">
        <v>1350</v>
      </c>
      <c r="P14" s="14">
        <f>+K14+L14+M14+N14+O14</f>
        <v>91182</v>
      </c>
      <c r="Q14" s="14">
        <f>+IF($AO$6="No",0,ROUND((K14+L14)*0.14,0))</f>
        <v>11148</v>
      </c>
      <c r="R14" s="14">
        <f>+IF($AO$6="No",0,ROUND((K14+L14)*0.1,0))</f>
        <v>7963</v>
      </c>
      <c r="S14" s="14">
        <v>200</v>
      </c>
      <c r="T14" s="14">
        <f>+K14</f>
        <v>50400</v>
      </c>
      <c r="U14" s="14">
        <f>ROUND(VLOOKUP(B14,$AR$14:$AS$36,2)*(T14),0)</f>
        <v>27720</v>
      </c>
      <c r="V14" s="14">
        <f>+IF(AND($AN$5=10%,T14*(10%)&lt;=1800),1800,IF(AND($AN$5=20%,T14*(20%)&lt;=3600),3600,IF(AND($AN$5=30%,T14*(30%)&lt;=5400),5400,T14*($AN$5))))</f>
        <v>10080</v>
      </c>
      <c r="W14" s="14">
        <f>+N14</f>
        <v>120</v>
      </c>
      <c r="X14" s="14">
        <f>+O14</f>
        <v>1350</v>
      </c>
      <c r="Y14" s="14">
        <f>+X14+W14+V14+U14+T14</f>
        <v>89670</v>
      </c>
      <c r="Z14" s="14">
        <f>+IF($AO$6="No",0,ROUND((T14+U14)*0.14,0))</f>
        <v>10937</v>
      </c>
      <c r="AA14" s="14">
        <f>+IF($AO$6="No",0,ROUND((T14+U14)*0.1,0))</f>
        <v>7812</v>
      </c>
      <c r="AB14" s="14">
        <v>200</v>
      </c>
      <c r="AC14" s="14">
        <f t="shared" ref="AC14:AC18" si="22">+K14-T14</f>
        <v>0</v>
      </c>
      <c r="AD14" s="14">
        <f t="shared" ref="AD14:AD18" si="23">+L14-U14</f>
        <v>1512</v>
      </c>
      <c r="AE14" s="14">
        <f>+M14-V14</f>
        <v>0</v>
      </c>
      <c r="AF14" s="14">
        <f t="shared" ref="AF14:AF18" si="24">+N14-W14</f>
        <v>0</v>
      </c>
      <c r="AG14" s="14">
        <f t="shared" ref="AG14:AG18" si="25">+O14-X14</f>
        <v>0</v>
      </c>
      <c r="AH14" s="14">
        <f t="shared" ref="AH14:AH18" si="26">+P14-Y14</f>
        <v>1512</v>
      </c>
      <c r="AI14" s="14">
        <f t="shared" ref="AI14:AI18" si="27">+Q14-Z14</f>
        <v>211</v>
      </c>
      <c r="AJ14" s="14">
        <f t="shared" ref="AJ14:AJ18" si="28">+R14-AA14</f>
        <v>151</v>
      </c>
      <c r="AK14" s="14">
        <f t="shared" ref="AK14:AK18" si="29">+S14-AB14</f>
        <v>0</v>
      </c>
      <c r="AL14" s="18">
        <f>+AH14-AJ14-AK14</f>
        <v>1361</v>
      </c>
      <c r="AM14" s="2"/>
      <c r="AN14" s="8"/>
      <c r="AO14" s="8"/>
      <c r="AP14" s="9"/>
      <c r="AQ14" s="9"/>
      <c r="AR14" s="11">
        <v>44743</v>
      </c>
      <c r="AS14" s="13">
        <v>0.34</v>
      </c>
      <c r="AT14" s="11">
        <v>44743</v>
      </c>
      <c r="AU14" s="12">
        <v>0.38</v>
      </c>
      <c r="AW14" s="23">
        <v>46204</v>
      </c>
    </row>
    <row r="15" spans="1:49" s="7" customFormat="1" ht="33.75" customHeight="1" x14ac:dyDescent="0.35">
      <c r="A15" s="22">
        <v>2</v>
      </c>
      <c r="B15" s="23">
        <v>45870</v>
      </c>
      <c r="C15" s="43"/>
      <c r="D15" s="50"/>
      <c r="E15" s="50"/>
      <c r="F15" s="50"/>
      <c r="G15" s="50"/>
      <c r="H15" s="50"/>
      <c r="I15" s="50"/>
      <c r="J15" s="50"/>
      <c r="K15" s="14">
        <f>+K14</f>
        <v>50400</v>
      </c>
      <c r="L15" s="14">
        <f>ROUND(VLOOKUP(B15,$AT$14:$AU$36,2)*(K15),0)</f>
        <v>29232</v>
      </c>
      <c r="M15" s="14">
        <f t="shared" ref="M15:M18" si="30">+IF(AND($AN$5=10%,K15*(10%)&lt;=1800),1800,IF(AND($AN$5=20%,K15*(20%)&lt;=3600),3600,IF(AND($AN$5=30%,K15*(30%)&lt;=5400),5400,K15*($AN$5))))</f>
        <v>10080</v>
      </c>
      <c r="N15" s="14">
        <v>120</v>
      </c>
      <c r="O15" s="14">
        <f>+O14</f>
        <v>1350</v>
      </c>
      <c r="P15" s="14">
        <f t="shared" ref="P15:P18" si="31">+K15+L15+M15+N15+O15</f>
        <v>91182</v>
      </c>
      <c r="Q15" s="14">
        <f>+IF($AO$6="No",0,ROUND((K15+L15)*0.14,0))</f>
        <v>11148</v>
      </c>
      <c r="R15" s="14">
        <f>+IF($AO$6="No",0,ROUND((K15+L15)*0.1,0))</f>
        <v>7963</v>
      </c>
      <c r="S15" s="14">
        <v>200</v>
      </c>
      <c r="T15" s="14">
        <f t="shared" ref="T15:T18" si="32">+K15</f>
        <v>50400</v>
      </c>
      <c r="U15" s="14">
        <f>ROUND(VLOOKUP(B15,$AR$14:$AS$36,2)*(T15),0)</f>
        <v>27720</v>
      </c>
      <c r="V15" s="14">
        <f t="shared" ref="V15:V18" si="33">+IF(AND($AN$5=10%,T15*(10%)&lt;=1800),1800,IF(AND($AN$5=20%,T15*(20%)&lt;=3600),3600,IF(AND($AN$5=30%,T15*(30%)&lt;=5400),5400,T15*($AN$5))))</f>
        <v>10080</v>
      </c>
      <c r="W15" s="14">
        <f t="shared" ref="W15:W18" si="34">+N15</f>
        <v>120</v>
      </c>
      <c r="X15" s="14">
        <f t="shared" ref="X15:X18" si="35">+O15</f>
        <v>1350</v>
      </c>
      <c r="Y15" s="14">
        <f t="shared" ref="Y15:Y18" si="36">+X15+W15+V15+U15+T15</f>
        <v>89670</v>
      </c>
      <c r="Z15" s="14">
        <f>+IF($AO$6="No",0,ROUND((T15+U15)*0.14,0))</f>
        <v>10937</v>
      </c>
      <c r="AA15" s="14">
        <f>+IF($AO$6="No",0,ROUND((T15+U15)*0.1,0))</f>
        <v>7812</v>
      </c>
      <c r="AB15" s="14">
        <v>200</v>
      </c>
      <c r="AC15" s="14">
        <f t="shared" si="22"/>
        <v>0</v>
      </c>
      <c r="AD15" s="14">
        <f t="shared" si="23"/>
        <v>1512</v>
      </c>
      <c r="AE15" s="14">
        <f t="shared" ref="AE15:AE18" si="37">+M15-V15</f>
        <v>0</v>
      </c>
      <c r="AF15" s="14">
        <f t="shared" si="24"/>
        <v>0</v>
      </c>
      <c r="AG15" s="14">
        <f t="shared" si="25"/>
        <v>0</v>
      </c>
      <c r="AH15" s="14">
        <f t="shared" si="26"/>
        <v>1512</v>
      </c>
      <c r="AI15" s="14">
        <f t="shared" si="27"/>
        <v>211</v>
      </c>
      <c r="AJ15" s="14">
        <f t="shared" si="28"/>
        <v>151</v>
      </c>
      <c r="AK15" s="14">
        <f t="shared" si="29"/>
        <v>0</v>
      </c>
      <c r="AL15" s="18">
        <f t="shared" ref="AL15:AL18" si="38">+AH15-AJ15-AK15</f>
        <v>1361</v>
      </c>
      <c r="AM15" s="52"/>
      <c r="AN15" s="8"/>
      <c r="AO15" s="8"/>
      <c r="AP15" s="9"/>
      <c r="AQ15" s="9"/>
      <c r="AR15" s="11">
        <v>44927</v>
      </c>
      <c r="AS15" s="13">
        <v>0.38</v>
      </c>
      <c r="AT15" s="11">
        <v>44927</v>
      </c>
      <c r="AU15" s="12">
        <v>0.42</v>
      </c>
    </row>
    <row r="16" spans="1:49" s="7" customFormat="1" ht="33.75" customHeight="1" x14ac:dyDescent="0.35">
      <c r="A16" s="22">
        <v>3</v>
      </c>
      <c r="B16" s="23">
        <v>45901</v>
      </c>
      <c r="C16" s="43"/>
      <c r="D16" s="50"/>
      <c r="E16" s="50"/>
      <c r="F16" s="50"/>
      <c r="G16" s="50"/>
      <c r="H16" s="50"/>
      <c r="I16" s="50"/>
      <c r="J16" s="50"/>
      <c r="K16" s="14">
        <f t="shared" ref="K16:K17" si="39">+K15</f>
        <v>50400</v>
      </c>
      <c r="L16" s="14">
        <f>ROUND(VLOOKUP(B16,$AT$14:$AU$36,2)*(K16),0)</f>
        <v>29232</v>
      </c>
      <c r="M16" s="14">
        <f t="shared" si="30"/>
        <v>10080</v>
      </c>
      <c r="N16" s="14">
        <v>120</v>
      </c>
      <c r="O16" s="14">
        <f t="shared" ref="O16:O18" si="40">+O15</f>
        <v>1350</v>
      </c>
      <c r="P16" s="14">
        <f t="shared" si="31"/>
        <v>91182</v>
      </c>
      <c r="Q16" s="14">
        <f>+IF($AO$6="No",0,ROUND((K16+L16)*0.14,0))</f>
        <v>11148</v>
      </c>
      <c r="R16" s="14">
        <f>+IF($AO$6="No",0,ROUND((K16+L16)*0.1,0))</f>
        <v>7963</v>
      </c>
      <c r="S16" s="14">
        <v>200</v>
      </c>
      <c r="T16" s="14">
        <f t="shared" si="32"/>
        <v>50400</v>
      </c>
      <c r="U16" s="14">
        <f>ROUND(VLOOKUP(B16,$AR$14:$AS$36,2)*(T16),0)</f>
        <v>27720</v>
      </c>
      <c r="V16" s="14">
        <f t="shared" si="33"/>
        <v>10080</v>
      </c>
      <c r="W16" s="14">
        <f t="shared" si="34"/>
        <v>120</v>
      </c>
      <c r="X16" s="14">
        <f t="shared" si="35"/>
        <v>1350</v>
      </c>
      <c r="Y16" s="14">
        <f t="shared" si="36"/>
        <v>89670</v>
      </c>
      <c r="Z16" s="14">
        <f>+IF($AO$6="No",0,ROUND((T16+U16)*0.14,0))</f>
        <v>10937</v>
      </c>
      <c r="AA16" s="14">
        <f>+IF($AO$6="No",0,ROUND((T16+U16)*0.1,0))</f>
        <v>7812</v>
      </c>
      <c r="AB16" s="14">
        <v>200</v>
      </c>
      <c r="AC16" s="14">
        <f t="shared" si="22"/>
        <v>0</v>
      </c>
      <c r="AD16" s="14">
        <f t="shared" si="23"/>
        <v>1512</v>
      </c>
      <c r="AE16" s="14">
        <f t="shared" si="37"/>
        <v>0</v>
      </c>
      <c r="AF16" s="14">
        <f t="shared" si="24"/>
        <v>0</v>
      </c>
      <c r="AG16" s="14">
        <f t="shared" si="25"/>
        <v>0</v>
      </c>
      <c r="AH16" s="14">
        <f t="shared" si="26"/>
        <v>1512</v>
      </c>
      <c r="AI16" s="14">
        <f t="shared" si="27"/>
        <v>211</v>
      </c>
      <c r="AJ16" s="14">
        <f t="shared" si="28"/>
        <v>151</v>
      </c>
      <c r="AK16" s="14">
        <f t="shared" si="29"/>
        <v>0</v>
      </c>
      <c r="AL16" s="18">
        <f t="shared" si="38"/>
        <v>1361</v>
      </c>
      <c r="AM16" s="52"/>
      <c r="AN16" s="8"/>
      <c r="AO16" s="8"/>
      <c r="AP16" s="9"/>
      <c r="AQ16" s="9"/>
      <c r="AR16" s="11">
        <v>45108</v>
      </c>
      <c r="AS16" s="13">
        <v>0.42</v>
      </c>
      <c r="AT16" s="11">
        <v>45108</v>
      </c>
      <c r="AU16" s="12">
        <v>0.46</v>
      </c>
    </row>
    <row r="17" spans="1:47" s="7" customFormat="1" ht="33.75" customHeight="1" x14ac:dyDescent="0.2">
      <c r="A17" s="22">
        <v>4</v>
      </c>
      <c r="B17" s="23">
        <v>45931</v>
      </c>
      <c r="C17" s="44"/>
      <c r="D17" s="29"/>
      <c r="E17" s="29"/>
      <c r="F17" s="29"/>
      <c r="G17" s="29"/>
      <c r="H17" s="29"/>
      <c r="I17" s="29"/>
      <c r="J17" s="29"/>
      <c r="K17" s="14">
        <f t="shared" si="39"/>
        <v>50400</v>
      </c>
      <c r="L17" s="14">
        <f>ROUND(VLOOKUP(B17,$AT$14:$AU$36,2)*(K17),0)</f>
        <v>29232</v>
      </c>
      <c r="M17" s="14">
        <f t="shared" si="30"/>
        <v>10080</v>
      </c>
      <c r="N17" s="14">
        <v>120</v>
      </c>
      <c r="O17" s="14">
        <f t="shared" si="40"/>
        <v>1350</v>
      </c>
      <c r="P17" s="14">
        <f t="shared" si="31"/>
        <v>91182</v>
      </c>
      <c r="Q17" s="14">
        <f>+IF($AO$6="No",0,ROUND((K17+L17)*0.14,0))</f>
        <v>11148</v>
      </c>
      <c r="R17" s="14">
        <f>+IF($AO$6="No",0,ROUND((K17+L17)*0.1,0))</f>
        <v>7963</v>
      </c>
      <c r="S17" s="14">
        <v>200</v>
      </c>
      <c r="T17" s="14">
        <f t="shared" si="32"/>
        <v>50400</v>
      </c>
      <c r="U17" s="14">
        <f>ROUND(VLOOKUP(B17,$AR$14:$AS$36,2)*(T17),0)</f>
        <v>27720</v>
      </c>
      <c r="V17" s="14">
        <f t="shared" si="33"/>
        <v>10080</v>
      </c>
      <c r="W17" s="14">
        <f t="shared" si="34"/>
        <v>120</v>
      </c>
      <c r="X17" s="14">
        <f t="shared" si="35"/>
        <v>1350</v>
      </c>
      <c r="Y17" s="14">
        <f t="shared" si="36"/>
        <v>89670</v>
      </c>
      <c r="Z17" s="14">
        <f>+IF($AO$6="No",0,ROUND((T17+U17)*0.14,0))</f>
        <v>10937</v>
      </c>
      <c r="AA17" s="14">
        <f>+IF($AO$6="No",0,ROUND((T17+U17)*0.1,0))</f>
        <v>7812</v>
      </c>
      <c r="AB17" s="14">
        <v>200</v>
      </c>
      <c r="AC17" s="14">
        <f t="shared" si="22"/>
        <v>0</v>
      </c>
      <c r="AD17" s="14">
        <f t="shared" si="23"/>
        <v>1512</v>
      </c>
      <c r="AE17" s="14">
        <f t="shared" si="37"/>
        <v>0</v>
      </c>
      <c r="AF17" s="14">
        <f t="shared" si="24"/>
        <v>0</v>
      </c>
      <c r="AG17" s="14">
        <f t="shared" si="25"/>
        <v>0</v>
      </c>
      <c r="AH17" s="14">
        <f t="shared" si="26"/>
        <v>1512</v>
      </c>
      <c r="AI17" s="14">
        <f t="shared" si="27"/>
        <v>211</v>
      </c>
      <c r="AJ17" s="14">
        <f t="shared" si="28"/>
        <v>151</v>
      </c>
      <c r="AK17" s="14">
        <f t="shared" si="29"/>
        <v>0</v>
      </c>
      <c r="AL17" s="18">
        <f t="shared" si="38"/>
        <v>1361</v>
      </c>
      <c r="AM17" s="2"/>
      <c r="AN17" s="8"/>
      <c r="AO17" s="8"/>
      <c r="AP17" s="9"/>
      <c r="AQ17" s="9"/>
      <c r="AR17" s="11">
        <v>45292</v>
      </c>
      <c r="AS17" s="13">
        <v>0.46</v>
      </c>
      <c r="AT17" s="11">
        <v>45292</v>
      </c>
      <c r="AU17" s="12">
        <v>0.5</v>
      </c>
    </row>
    <row r="18" spans="1:47" s="7" customFormat="1" ht="33.75" customHeight="1" thickBot="1" x14ac:dyDescent="0.4">
      <c r="A18" s="22">
        <v>5</v>
      </c>
      <c r="B18" s="23">
        <v>46054</v>
      </c>
      <c r="C18" s="43"/>
      <c r="D18" s="39"/>
      <c r="E18" s="40"/>
      <c r="F18" s="40"/>
      <c r="G18" s="40"/>
      <c r="H18" s="40"/>
      <c r="I18" s="40"/>
      <c r="J18" s="40"/>
      <c r="K18" s="24">
        <f>+IF(B13=DATE(2026,1,1), IF(CEILING(K17*3%,100)-ROUND(K17*3%,0)&lt;=50, CEILING(K17*3%,100), CEILING(K17*3%,100)-100)+K17, IF(B13=DATE(2026,7,1), K17, 0))</f>
        <v>50400</v>
      </c>
      <c r="L18" s="14">
        <f>ROUND(VLOOKUP(B18,$AT$14:$AU$36,2)*(K18),0)</f>
        <v>29232</v>
      </c>
      <c r="M18" s="14">
        <f t="shared" si="30"/>
        <v>10080</v>
      </c>
      <c r="N18" s="14">
        <v>120</v>
      </c>
      <c r="O18" s="14">
        <f t="shared" si="40"/>
        <v>1350</v>
      </c>
      <c r="P18" s="14">
        <f t="shared" si="31"/>
        <v>91182</v>
      </c>
      <c r="Q18" s="14">
        <f>+IF($AO$6="No",0,ROUND((K18+L18)*0.14,0))</f>
        <v>11148</v>
      </c>
      <c r="R18" s="14">
        <f>+IF($AO$6="No",0,ROUND((K18+L18)*0.1,0))</f>
        <v>7963</v>
      </c>
      <c r="S18" s="14">
        <v>200</v>
      </c>
      <c r="T18" s="14">
        <f t="shared" si="32"/>
        <v>50400</v>
      </c>
      <c r="U18" s="14">
        <f>ROUND(VLOOKUP(B18,$AR$14:$AS$36,2)*(T18),0)</f>
        <v>27720</v>
      </c>
      <c r="V18" s="14">
        <f t="shared" si="33"/>
        <v>10080</v>
      </c>
      <c r="W18" s="14">
        <f t="shared" si="34"/>
        <v>120</v>
      </c>
      <c r="X18" s="14">
        <f t="shared" si="35"/>
        <v>1350</v>
      </c>
      <c r="Y18" s="14">
        <f t="shared" si="36"/>
        <v>89670</v>
      </c>
      <c r="Z18" s="14">
        <f>+IF($AO$6="No",0,ROUND((T18+U18)*0.14,0))</f>
        <v>10937</v>
      </c>
      <c r="AA18" s="14">
        <f>+IF($AO$6="No",0,ROUND((T18+U18)*0.1,0))</f>
        <v>7812</v>
      </c>
      <c r="AB18" s="14">
        <v>200</v>
      </c>
      <c r="AC18" s="14">
        <f t="shared" si="22"/>
        <v>0</v>
      </c>
      <c r="AD18" s="14">
        <f t="shared" si="23"/>
        <v>1512</v>
      </c>
      <c r="AE18" s="14">
        <f t="shared" si="37"/>
        <v>0</v>
      </c>
      <c r="AF18" s="14">
        <f t="shared" si="24"/>
        <v>0</v>
      </c>
      <c r="AG18" s="14">
        <f t="shared" si="25"/>
        <v>0</v>
      </c>
      <c r="AH18" s="14">
        <f t="shared" si="26"/>
        <v>1512</v>
      </c>
      <c r="AI18" s="14">
        <f t="shared" si="27"/>
        <v>211</v>
      </c>
      <c r="AJ18" s="14">
        <f t="shared" si="28"/>
        <v>151</v>
      </c>
      <c r="AK18" s="14">
        <f t="shared" si="29"/>
        <v>0</v>
      </c>
      <c r="AL18" s="18">
        <f t="shared" si="38"/>
        <v>1361</v>
      </c>
      <c r="AM18" s="2"/>
      <c r="AN18" s="8"/>
      <c r="AO18" s="8"/>
      <c r="AP18" s="9"/>
      <c r="AQ18" s="9"/>
      <c r="AR18" s="11">
        <v>45474</v>
      </c>
      <c r="AS18" s="13">
        <v>0.5</v>
      </c>
      <c r="AT18" s="11">
        <v>45474</v>
      </c>
      <c r="AU18" s="12">
        <v>0.53</v>
      </c>
    </row>
    <row r="19" spans="1:47" s="7" customFormat="1" ht="33.75" customHeight="1" thickBot="1" x14ac:dyDescent="0.25">
      <c r="A19" s="69" t="s">
        <v>1</v>
      </c>
      <c r="B19" s="70"/>
      <c r="C19" s="71"/>
      <c r="D19" s="45"/>
      <c r="E19" s="45"/>
      <c r="F19" s="45"/>
      <c r="G19" s="45"/>
      <c r="H19" s="45"/>
      <c r="I19" s="45"/>
      <c r="J19" s="45"/>
      <c r="K19" s="46">
        <f t="shared" ref="K19:AL19" si="41">SUM(K14:K18)</f>
        <v>252000</v>
      </c>
      <c r="L19" s="46">
        <f t="shared" si="41"/>
        <v>146160</v>
      </c>
      <c r="M19" s="46">
        <f t="shared" si="41"/>
        <v>50400</v>
      </c>
      <c r="N19" s="46">
        <f t="shared" si="41"/>
        <v>600</v>
      </c>
      <c r="O19" s="46">
        <f t="shared" si="41"/>
        <v>6750</v>
      </c>
      <c r="P19" s="46">
        <f t="shared" si="41"/>
        <v>455910</v>
      </c>
      <c r="Q19" s="46">
        <f t="shared" si="41"/>
        <v>55740</v>
      </c>
      <c r="R19" s="46">
        <f t="shared" si="41"/>
        <v>39815</v>
      </c>
      <c r="S19" s="46">
        <f t="shared" si="41"/>
        <v>1000</v>
      </c>
      <c r="T19" s="46">
        <f t="shared" si="41"/>
        <v>252000</v>
      </c>
      <c r="U19" s="46">
        <f t="shared" si="41"/>
        <v>138600</v>
      </c>
      <c r="V19" s="46">
        <f t="shared" si="41"/>
        <v>50400</v>
      </c>
      <c r="W19" s="46">
        <f t="shared" si="41"/>
        <v>600</v>
      </c>
      <c r="X19" s="46">
        <f t="shared" si="41"/>
        <v>6750</v>
      </c>
      <c r="Y19" s="46">
        <f t="shared" si="41"/>
        <v>448350</v>
      </c>
      <c r="Z19" s="46">
        <f t="shared" si="41"/>
        <v>54685</v>
      </c>
      <c r="AA19" s="46">
        <f t="shared" si="41"/>
        <v>39060</v>
      </c>
      <c r="AB19" s="46">
        <f t="shared" si="41"/>
        <v>1000</v>
      </c>
      <c r="AC19" s="46">
        <f t="shared" si="41"/>
        <v>0</v>
      </c>
      <c r="AD19" s="46">
        <f t="shared" si="41"/>
        <v>7560</v>
      </c>
      <c r="AE19" s="46">
        <f t="shared" si="41"/>
        <v>0</v>
      </c>
      <c r="AF19" s="46">
        <f t="shared" si="41"/>
        <v>0</v>
      </c>
      <c r="AG19" s="46">
        <f t="shared" si="41"/>
        <v>0</v>
      </c>
      <c r="AH19" s="46">
        <f t="shared" si="41"/>
        <v>7560</v>
      </c>
      <c r="AI19" s="46">
        <f t="shared" si="41"/>
        <v>1055</v>
      </c>
      <c r="AJ19" s="46">
        <f t="shared" si="41"/>
        <v>755</v>
      </c>
      <c r="AK19" s="46">
        <f t="shared" si="41"/>
        <v>0</v>
      </c>
      <c r="AL19" s="47">
        <f t="shared" si="41"/>
        <v>6805</v>
      </c>
      <c r="AM19" s="2"/>
      <c r="AN19" s="8"/>
      <c r="AO19" s="8"/>
      <c r="AP19" s="9"/>
      <c r="AQ19" s="9"/>
      <c r="AR19" s="11">
        <v>45658</v>
      </c>
      <c r="AS19" s="13">
        <v>0.53</v>
      </c>
      <c r="AT19" s="11">
        <v>45658</v>
      </c>
      <c r="AU19" s="12">
        <v>0.55000000000000004</v>
      </c>
    </row>
    <row r="20" spans="1:47" s="7" customFormat="1" ht="24.75" customHeight="1" x14ac:dyDescent="0.2">
      <c r="A20" s="19">
        <v>3</v>
      </c>
      <c r="B20" s="66">
        <v>46204</v>
      </c>
      <c r="C20" s="38"/>
      <c r="D20" s="38"/>
      <c r="E20" s="38"/>
      <c r="F20" s="38"/>
      <c r="G20" s="38"/>
      <c r="H20" s="38"/>
      <c r="I20" s="38"/>
      <c r="J20" s="38"/>
      <c r="K20" s="85"/>
      <c r="L20" s="85"/>
      <c r="M20" s="85"/>
      <c r="N20" s="85"/>
      <c r="O20" s="85"/>
      <c r="P20" s="85"/>
      <c r="Q20" s="85"/>
      <c r="R20" s="85"/>
      <c r="S20" s="85"/>
      <c r="T20" s="85"/>
      <c r="U20" s="85"/>
      <c r="V20" s="85"/>
      <c r="W20" s="85"/>
      <c r="X20" s="85"/>
      <c r="Y20" s="85"/>
      <c r="Z20" s="85"/>
      <c r="AA20" s="85"/>
      <c r="AB20" s="85"/>
      <c r="AC20" s="85"/>
      <c r="AD20" s="85"/>
      <c r="AE20" s="85"/>
      <c r="AF20" s="85"/>
      <c r="AG20" s="85"/>
      <c r="AH20" s="85"/>
      <c r="AI20" s="85"/>
      <c r="AJ20" s="85"/>
      <c r="AK20" s="85"/>
      <c r="AL20" s="86"/>
      <c r="AM20" s="2"/>
      <c r="AN20" s="8"/>
      <c r="AO20" s="8"/>
      <c r="AP20" s="9"/>
      <c r="AQ20" s="9"/>
      <c r="AR20" s="11">
        <v>45839</v>
      </c>
      <c r="AS20" s="13">
        <v>0.55000000000000004</v>
      </c>
      <c r="AT20" s="11">
        <v>45839</v>
      </c>
      <c r="AU20" s="12">
        <v>0.57999999999999996</v>
      </c>
    </row>
    <row r="21" spans="1:47" s="7" customFormat="1" ht="33.75" customHeight="1" x14ac:dyDescent="0.35">
      <c r="A21" s="22">
        <v>1</v>
      </c>
      <c r="B21" s="23">
        <v>45839</v>
      </c>
      <c r="C21" s="43"/>
      <c r="D21" s="39"/>
      <c r="E21" s="39"/>
      <c r="F21" s="39"/>
      <c r="G21" s="39"/>
      <c r="H21" s="39"/>
      <c r="I21" s="39"/>
      <c r="J21" s="39"/>
      <c r="K21" s="14">
        <v>50400</v>
      </c>
      <c r="L21" s="14">
        <f>ROUND(VLOOKUP(B21,$AT$14:$AU$36,2)*(K21),0)</f>
        <v>29232</v>
      </c>
      <c r="M21" s="14">
        <f>+IF(AND($AN$5=10%,K21*(10%)&lt;=1800),1800,IF(AND($AN$5=20%,K21*(20%)&lt;=3600),3600,IF(AND($AN$5=30%,K21*(30%)&lt;=5400),5400,K21*($AN$5))))</f>
        <v>10080</v>
      </c>
      <c r="N21" s="14">
        <v>120</v>
      </c>
      <c r="O21" s="14">
        <v>1350</v>
      </c>
      <c r="P21" s="14">
        <f>+K21+L21+M21+N21+O21</f>
        <v>91182</v>
      </c>
      <c r="Q21" s="14">
        <f>+IF($AO$6="No",0,ROUND((K21+L21)*0.14,0))</f>
        <v>11148</v>
      </c>
      <c r="R21" s="14">
        <f>+IF($AO$6="No",0,ROUND((K21+L21)*0.1,0))</f>
        <v>7963</v>
      </c>
      <c r="S21" s="14">
        <v>200</v>
      </c>
      <c r="T21" s="14">
        <f>+K21</f>
        <v>50400</v>
      </c>
      <c r="U21" s="14">
        <f>ROUND(VLOOKUP(B21,$AR$14:$AS$36,2)*(T21),0)</f>
        <v>27720</v>
      </c>
      <c r="V21" s="14">
        <f>+IF(AND($AN$5=10%,T21*(10%)&lt;=1800),1800,IF(AND($AN$5=20%,T21*(20%)&lt;=3600),3600,IF(AND($AN$5=30%,T21*(30%)&lt;=5400),5400,T21*($AN$5))))</f>
        <v>10080</v>
      </c>
      <c r="W21" s="14">
        <f>+N21</f>
        <v>120</v>
      </c>
      <c r="X21" s="14">
        <f>+O21</f>
        <v>1350</v>
      </c>
      <c r="Y21" s="14">
        <f>+X21+W21+V21+U21+T21</f>
        <v>89670</v>
      </c>
      <c r="Z21" s="14">
        <f>+IF($AO$6="No",0,ROUND((T21+U21)*0.14,0))</f>
        <v>10937</v>
      </c>
      <c r="AA21" s="14">
        <f>+IF($AO$6="No",0,ROUND((T21+U21)*0.1,0))</f>
        <v>7812</v>
      </c>
      <c r="AB21" s="14">
        <v>200</v>
      </c>
      <c r="AC21" s="14">
        <f t="shared" ref="AC21:AC25" si="42">+K21-T21</f>
        <v>0</v>
      </c>
      <c r="AD21" s="14">
        <f t="shared" ref="AD21:AD25" si="43">+L21-U21</f>
        <v>1512</v>
      </c>
      <c r="AE21" s="14">
        <f>+M21-V21</f>
        <v>0</v>
      </c>
      <c r="AF21" s="14">
        <f t="shared" ref="AF21:AF25" si="44">+N21-W21</f>
        <v>0</v>
      </c>
      <c r="AG21" s="14">
        <f t="shared" ref="AG21:AG25" si="45">+O21-X21</f>
        <v>0</v>
      </c>
      <c r="AH21" s="14">
        <f t="shared" ref="AH21:AH25" si="46">+P21-Y21</f>
        <v>1512</v>
      </c>
      <c r="AI21" s="14">
        <f t="shared" ref="AI21:AI25" si="47">+Q21-Z21</f>
        <v>211</v>
      </c>
      <c r="AJ21" s="14">
        <f t="shared" ref="AJ21:AJ25" si="48">+R21-AA21</f>
        <v>151</v>
      </c>
      <c r="AK21" s="14">
        <f t="shared" ref="AK21:AK25" si="49">+S21-AB21</f>
        <v>0</v>
      </c>
      <c r="AL21" s="18">
        <f>+AH21-AJ21-AK21</f>
        <v>1361</v>
      </c>
      <c r="AM21" s="2"/>
      <c r="AN21" s="8"/>
      <c r="AO21" s="8"/>
      <c r="AP21" s="9"/>
      <c r="AQ21" s="9"/>
      <c r="AR21" s="11"/>
      <c r="AS21" s="13"/>
      <c r="AT21" s="11"/>
      <c r="AU21" s="12"/>
    </row>
    <row r="22" spans="1:47" s="7" customFormat="1" ht="33.75" customHeight="1" x14ac:dyDescent="0.35">
      <c r="A22" s="22">
        <v>2</v>
      </c>
      <c r="B22" s="23">
        <v>45870</v>
      </c>
      <c r="C22" s="43"/>
      <c r="D22" s="50"/>
      <c r="E22" s="50"/>
      <c r="F22" s="50"/>
      <c r="G22" s="50"/>
      <c r="H22" s="50"/>
      <c r="I22" s="50"/>
      <c r="J22" s="50"/>
      <c r="K22" s="14">
        <f>+K21</f>
        <v>50400</v>
      </c>
      <c r="L22" s="14">
        <f>ROUND(VLOOKUP(B22,$AT$14:$AU$36,2)*(K22),0)</f>
        <v>29232</v>
      </c>
      <c r="M22" s="14">
        <f t="shared" ref="M22:M25" si="50">+IF(AND($AN$5=10%,K22*(10%)&lt;=1800),1800,IF(AND($AN$5=20%,K22*(20%)&lt;=3600),3600,IF(AND($AN$5=30%,K22*(30%)&lt;=5400),5400,K22*($AN$5))))</f>
        <v>10080</v>
      </c>
      <c r="N22" s="14">
        <v>120</v>
      </c>
      <c r="O22" s="14">
        <f>+O21</f>
        <v>1350</v>
      </c>
      <c r="P22" s="14">
        <f t="shared" ref="P22:P25" si="51">+K22+L22+M22+N22+O22</f>
        <v>91182</v>
      </c>
      <c r="Q22" s="14">
        <f>+IF($AO$6="No",0,ROUND((K22+L22)*0.14,0))</f>
        <v>11148</v>
      </c>
      <c r="R22" s="14">
        <f>+IF($AO$6="No",0,ROUND((K22+L22)*0.1,0))</f>
        <v>7963</v>
      </c>
      <c r="S22" s="14">
        <v>200</v>
      </c>
      <c r="T22" s="14">
        <f t="shared" ref="T22:T25" si="52">+K22</f>
        <v>50400</v>
      </c>
      <c r="U22" s="14">
        <f>ROUND(VLOOKUP(B22,$AR$14:$AS$36,2)*(T22),0)</f>
        <v>27720</v>
      </c>
      <c r="V22" s="14">
        <f t="shared" ref="V22:V25" si="53">+IF(AND($AN$5=10%,T22*(10%)&lt;=1800),1800,IF(AND($AN$5=20%,T22*(20%)&lt;=3600),3600,IF(AND($AN$5=30%,T22*(30%)&lt;=5400),5400,T22*($AN$5))))</f>
        <v>10080</v>
      </c>
      <c r="W22" s="14">
        <f t="shared" ref="W22:W25" si="54">+N22</f>
        <v>120</v>
      </c>
      <c r="X22" s="14">
        <f t="shared" ref="X22:X25" si="55">+O22</f>
        <v>1350</v>
      </c>
      <c r="Y22" s="14">
        <f t="shared" ref="Y22:Y25" si="56">+X22+W22+V22+U22+T22</f>
        <v>89670</v>
      </c>
      <c r="Z22" s="14">
        <f>+IF($AO$6="No",0,ROUND((T22+U22)*0.14,0))</f>
        <v>10937</v>
      </c>
      <c r="AA22" s="14">
        <f>+IF($AO$6="No",0,ROUND((T22+U22)*0.1,0))</f>
        <v>7812</v>
      </c>
      <c r="AB22" s="14">
        <v>200</v>
      </c>
      <c r="AC22" s="14">
        <f t="shared" si="42"/>
        <v>0</v>
      </c>
      <c r="AD22" s="14">
        <f t="shared" si="43"/>
        <v>1512</v>
      </c>
      <c r="AE22" s="14">
        <f t="shared" ref="AE22:AE25" si="57">+M22-V22</f>
        <v>0</v>
      </c>
      <c r="AF22" s="14">
        <f t="shared" si="44"/>
        <v>0</v>
      </c>
      <c r="AG22" s="14">
        <f t="shared" si="45"/>
        <v>0</v>
      </c>
      <c r="AH22" s="14">
        <f t="shared" si="46"/>
        <v>1512</v>
      </c>
      <c r="AI22" s="14">
        <f t="shared" si="47"/>
        <v>211</v>
      </c>
      <c r="AJ22" s="14">
        <f t="shared" si="48"/>
        <v>151</v>
      </c>
      <c r="AK22" s="14">
        <f t="shared" si="49"/>
        <v>0</v>
      </c>
      <c r="AL22" s="18">
        <f t="shared" ref="AL22:AL25" si="58">+AH22-AJ22-AK22</f>
        <v>1361</v>
      </c>
      <c r="AM22" s="2"/>
      <c r="AN22" s="8"/>
      <c r="AO22" s="8"/>
      <c r="AP22" s="9"/>
      <c r="AQ22" s="9"/>
      <c r="AR22" s="11"/>
      <c r="AS22" s="13"/>
      <c r="AT22" s="11"/>
      <c r="AU22" s="12"/>
    </row>
    <row r="23" spans="1:47" s="7" customFormat="1" ht="33.75" customHeight="1" x14ac:dyDescent="0.35">
      <c r="A23" s="22">
        <v>3</v>
      </c>
      <c r="B23" s="23">
        <v>45901</v>
      </c>
      <c r="C23" s="43"/>
      <c r="D23" s="50"/>
      <c r="E23" s="50"/>
      <c r="F23" s="50"/>
      <c r="G23" s="50"/>
      <c r="H23" s="50"/>
      <c r="I23" s="50"/>
      <c r="J23" s="50"/>
      <c r="K23" s="14">
        <f t="shared" ref="K23:K24" si="59">+K22</f>
        <v>50400</v>
      </c>
      <c r="L23" s="14">
        <f>ROUND(VLOOKUP(B23,$AT$14:$AU$36,2)*(K23),0)</f>
        <v>29232</v>
      </c>
      <c r="M23" s="14">
        <f t="shared" si="50"/>
        <v>10080</v>
      </c>
      <c r="N23" s="14">
        <v>120</v>
      </c>
      <c r="O23" s="14">
        <f t="shared" ref="O23:O25" si="60">+O22</f>
        <v>1350</v>
      </c>
      <c r="P23" s="14">
        <f t="shared" si="51"/>
        <v>91182</v>
      </c>
      <c r="Q23" s="14">
        <f>+IF($AO$6="No",0,ROUND((K23+L23)*0.14,0))</f>
        <v>11148</v>
      </c>
      <c r="R23" s="14">
        <f>+IF($AO$6="No",0,ROUND((K23+L23)*0.1,0))</f>
        <v>7963</v>
      </c>
      <c r="S23" s="14">
        <v>200</v>
      </c>
      <c r="T23" s="14">
        <f t="shared" si="52"/>
        <v>50400</v>
      </c>
      <c r="U23" s="14">
        <f>ROUND(VLOOKUP(B23,$AR$14:$AS$36,2)*(T23),0)</f>
        <v>27720</v>
      </c>
      <c r="V23" s="14">
        <f t="shared" si="53"/>
        <v>10080</v>
      </c>
      <c r="W23" s="14">
        <f t="shared" si="54"/>
        <v>120</v>
      </c>
      <c r="X23" s="14">
        <f t="shared" si="55"/>
        <v>1350</v>
      </c>
      <c r="Y23" s="14">
        <f t="shared" si="56"/>
        <v>89670</v>
      </c>
      <c r="Z23" s="14">
        <f>+IF($AO$6="No",0,ROUND((T23+U23)*0.14,0))</f>
        <v>10937</v>
      </c>
      <c r="AA23" s="14">
        <f>+IF($AO$6="No",0,ROUND((T23+U23)*0.1,0))</f>
        <v>7812</v>
      </c>
      <c r="AB23" s="14">
        <v>200</v>
      </c>
      <c r="AC23" s="14">
        <f t="shared" si="42"/>
        <v>0</v>
      </c>
      <c r="AD23" s="14">
        <f t="shared" si="43"/>
        <v>1512</v>
      </c>
      <c r="AE23" s="14">
        <f t="shared" si="57"/>
        <v>0</v>
      </c>
      <c r="AF23" s="14">
        <f t="shared" si="44"/>
        <v>0</v>
      </c>
      <c r="AG23" s="14">
        <f t="shared" si="45"/>
        <v>0</v>
      </c>
      <c r="AH23" s="14">
        <f t="shared" si="46"/>
        <v>1512</v>
      </c>
      <c r="AI23" s="14">
        <f t="shared" si="47"/>
        <v>211</v>
      </c>
      <c r="AJ23" s="14">
        <f t="shared" si="48"/>
        <v>151</v>
      </c>
      <c r="AK23" s="14">
        <f t="shared" si="49"/>
        <v>0</v>
      </c>
      <c r="AL23" s="18">
        <f t="shared" si="58"/>
        <v>1361</v>
      </c>
      <c r="AM23" s="2"/>
      <c r="AN23" s="8"/>
      <c r="AO23" s="8"/>
      <c r="AP23" s="9"/>
      <c r="AQ23" s="9"/>
      <c r="AR23" s="11"/>
      <c r="AS23" s="12"/>
      <c r="AT23" s="11"/>
      <c r="AU23" s="12"/>
    </row>
    <row r="24" spans="1:47" s="7" customFormat="1" ht="33.75" customHeight="1" x14ac:dyDescent="0.2">
      <c r="A24" s="22">
        <v>4</v>
      </c>
      <c r="B24" s="23">
        <v>45931</v>
      </c>
      <c r="C24" s="44"/>
      <c r="D24" s="29"/>
      <c r="E24" s="29"/>
      <c r="F24" s="29"/>
      <c r="G24" s="29"/>
      <c r="H24" s="29"/>
      <c r="I24" s="29"/>
      <c r="J24" s="29"/>
      <c r="K24" s="14">
        <f t="shared" si="59"/>
        <v>50400</v>
      </c>
      <c r="L24" s="14">
        <f>ROUND(VLOOKUP(B24,$AT$14:$AU$36,2)*(K24),0)</f>
        <v>29232</v>
      </c>
      <c r="M24" s="14">
        <f t="shared" si="50"/>
        <v>10080</v>
      </c>
      <c r="N24" s="14">
        <v>120</v>
      </c>
      <c r="O24" s="14">
        <f t="shared" si="60"/>
        <v>1350</v>
      </c>
      <c r="P24" s="14">
        <f t="shared" si="51"/>
        <v>91182</v>
      </c>
      <c r="Q24" s="14">
        <f>+IF($AO$6="No",0,ROUND((K24+L24)*0.14,0))</f>
        <v>11148</v>
      </c>
      <c r="R24" s="14">
        <f>+IF($AO$6="No",0,ROUND((K24+L24)*0.1,0))</f>
        <v>7963</v>
      </c>
      <c r="S24" s="14">
        <v>200</v>
      </c>
      <c r="T24" s="14">
        <f t="shared" si="52"/>
        <v>50400</v>
      </c>
      <c r="U24" s="14">
        <f>ROUND(VLOOKUP(B24,$AR$14:$AS$36,2)*(T24),0)</f>
        <v>27720</v>
      </c>
      <c r="V24" s="14">
        <f t="shared" si="53"/>
        <v>10080</v>
      </c>
      <c r="W24" s="14">
        <f t="shared" si="54"/>
        <v>120</v>
      </c>
      <c r="X24" s="14">
        <f t="shared" si="55"/>
        <v>1350</v>
      </c>
      <c r="Y24" s="14">
        <f t="shared" si="56"/>
        <v>89670</v>
      </c>
      <c r="Z24" s="14">
        <f>+IF($AO$6="No",0,ROUND((T24+U24)*0.14,0))</f>
        <v>10937</v>
      </c>
      <c r="AA24" s="14">
        <f>+IF($AO$6="No",0,ROUND((T24+U24)*0.1,0))</f>
        <v>7812</v>
      </c>
      <c r="AB24" s="14">
        <v>200</v>
      </c>
      <c r="AC24" s="14">
        <f t="shared" si="42"/>
        <v>0</v>
      </c>
      <c r="AD24" s="14">
        <f t="shared" si="43"/>
        <v>1512</v>
      </c>
      <c r="AE24" s="14">
        <f t="shared" si="57"/>
        <v>0</v>
      </c>
      <c r="AF24" s="14">
        <f t="shared" si="44"/>
        <v>0</v>
      </c>
      <c r="AG24" s="14">
        <f t="shared" si="45"/>
        <v>0</v>
      </c>
      <c r="AH24" s="14">
        <f t="shared" si="46"/>
        <v>1512</v>
      </c>
      <c r="AI24" s="14">
        <f t="shared" si="47"/>
        <v>211</v>
      </c>
      <c r="AJ24" s="14">
        <f t="shared" si="48"/>
        <v>151</v>
      </c>
      <c r="AK24" s="14">
        <f t="shared" si="49"/>
        <v>0</v>
      </c>
      <c r="AL24" s="18">
        <f t="shared" si="58"/>
        <v>1361</v>
      </c>
      <c r="AM24" s="2"/>
      <c r="AN24" s="8"/>
      <c r="AO24" s="8"/>
      <c r="AP24" s="9"/>
      <c r="AQ24" s="9"/>
      <c r="AR24" s="11"/>
      <c r="AS24" s="12"/>
      <c r="AT24" s="11"/>
      <c r="AU24" s="12"/>
    </row>
    <row r="25" spans="1:47" s="7" customFormat="1" ht="33.75" customHeight="1" thickBot="1" x14ac:dyDescent="0.4">
      <c r="A25" s="22">
        <v>5</v>
      </c>
      <c r="B25" s="23">
        <v>46054</v>
      </c>
      <c r="C25" s="43"/>
      <c r="D25" s="39"/>
      <c r="E25" s="40"/>
      <c r="F25" s="40"/>
      <c r="G25" s="40"/>
      <c r="H25" s="40"/>
      <c r="I25" s="40"/>
      <c r="J25" s="40"/>
      <c r="K25" s="24">
        <f>+IF(B20=DATE(2026,1,1), IF(CEILING(K24*3%,100)-ROUND(K24*3%,0)&lt;=50, CEILING(K24*3%,100), CEILING(K24*3%,100)-100)+K24, IF(B20=DATE(2026,7,1), K24, 0))</f>
        <v>50400</v>
      </c>
      <c r="L25" s="14">
        <f>ROUND(VLOOKUP(B25,$AT$14:$AU$36,2)*(K25),0)</f>
        <v>29232</v>
      </c>
      <c r="M25" s="14">
        <f t="shared" si="50"/>
        <v>10080</v>
      </c>
      <c r="N25" s="14">
        <v>120</v>
      </c>
      <c r="O25" s="14">
        <f t="shared" si="60"/>
        <v>1350</v>
      </c>
      <c r="P25" s="14">
        <f t="shared" si="51"/>
        <v>91182</v>
      </c>
      <c r="Q25" s="14">
        <f>+IF($AO$6="No",0,ROUND((K25+L25)*0.14,0))</f>
        <v>11148</v>
      </c>
      <c r="R25" s="14">
        <f>+IF($AO$6="No",0,ROUND((K25+L25)*0.1,0))</f>
        <v>7963</v>
      </c>
      <c r="S25" s="14">
        <v>200</v>
      </c>
      <c r="T25" s="14">
        <f t="shared" si="52"/>
        <v>50400</v>
      </c>
      <c r="U25" s="14">
        <f>ROUND(VLOOKUP(B25,$AR$14:$AS$36,2)*(T25),0)</f>
        <v>27720</v>
      </c>
      <c r="V25" s="14">
        <f t="shared" si="53"/>
        <v>10080</v>
      </c>
      <c r="W25" s="14">
        <f t="shared" si="54"/>
        <v>120</v>
      </c>
      <c r="X25" s="14">
        <f t="shared" si="55"/>
        <v>1350</v>
      </c>
      <c r="Y25" s="14">
        <f t="shared" si="56"/>
        <v>89670</v>
      </c>
      <c r="Z25" s="14">
        <f>+IF($AO$6="No",0,ROUND((T25+U25)*0.14,0))</f>
        <v>10937</v>
      </c>
      <c r="AA25" s="14">
        <f>+IF($AO$6="No",0,ROUND((T25+U25)*0.1,0))</f>
        <v>7812</v>
      </c>
      <c r="AB25" s="14">
        <v>200</v>
      </c>
      <c r="AC25" s="14">
        <f t="shared" si="42"/>
        <v>0</v>
      </c>
      <c r="AD25" s="14">
        <f t="shared" si="43"/>
        <v>1512</v>
      </c>
      <c r="AE25" s="14">
        <f t="shared" si="57"/>
        <v>0</v>
      </c>
      <c r="AF25" s="14">
        <f t="shared" si="44"/>
        <v>0</v>
      </c>
      <c r="AG25" s="14">
        <f t="shared" si="45"/>
        <v>0</v>
      </c>
      <c r="AH25" s="14">
        <f t="shared" si="46"/>
        <v>1512</v>
      </c>
      <c r="AI25" s="14">
        <f t="shared" si="47"/>
        <v>211</v>
      </c>
      <c r="AJ25" s="14">
        <f t="shared" si="48"/>
        <v>151</v>
      </c>
      <c r="AK25" s="14">
        <f t="shared" si="49"/>
        <v>0</v>
      </c>
      <c r="AL25" s="18">
        <f t="shared" si="58"/>
        <v>1361</v>
      </c>
      <c r="AM25" s="2"/>
      <c r="AN25" s="8"/>
      <c r="AO25" s="8"/>
      <c r="AP25" s="9"/>
      <c r="AQ25" s="9"/>
      <c r="AR25" s="11"/>
      <c r="AS25" s="13"/>
      <c r="AT25" s="11"/>
      <c r="AU25" s="12"/>
    </row>
    <row r="26" spans="1:47" s="7" customFormat="1" ht="27" customHeight="1" thickBot="1" x14ac:dyDescent="0.25">
      <c r="A26" s="69" t="s">
        <v>1</v>
      </c>
      <c r="B26" s="70"/>
      <c r="C26" s="71"/>
      <c r="D26" s="45"/>
      <c r="E26" s="45"/>
      <c r="F26" s="45"/>
      <c r="G26" s="45"/>
      <c r="H26" s="45"/>
      <c r="I26" s="45"/>
      <c r="J26" s="45"/>
      <c r="K26" s="46">
        <f>SUM(K21:K25)</f>
        <v>252000</v>
      </c>
      <c r="L26" s="46">
        <f>SUM(L21:L25)</f>
        <v>146160</v>
      </c>
      <c r="M26" s="46">
        <f>SUM(M21:M25)</f>
        <v>50400</v>
      </c>
      <c r="N26" s="46">
        <f>SUM(N21:N25)</f>
        <v>600</v>
      </c>
      <c r="O26" s="46">
        <f>SUM(O21:O25)</f>
        <v>6750</v>
      </c>
      <c r="P26" s="46">
        <f>SUM(P21:P25)</f>
        <v>455910</v>
      </c>
      <c r="Q26" s="46">
        <f>SUM(Q21:Q25)</f>
        <v>55740</v>
      </c>
      <c r="R26" s="46">
        <f>SUM(R21:R25)</f>
        <v>39815</v>
      </c>
      <c r="S26" s="46">
        <f>SUM(S21:S25)</f>
        <v>1000</v>
      </c>
      <c r="T26" s="46">
        <f>SUM(T21:T25)</f>
        <v>252000</v>
      </c>
      <c r="U26" s="46">
        <f>SUM(U21:U25)</f>
        <v>138600</v>
      </c>
      <c r="V26" s="46">
        <f>SUM(V21:V25)</f>
        <v>50400</v>
      </c>
      <c r="W26" s="46">
        <f>SUM(W21:W25)</f>
        <v>600</v>
      </c>
      <c r="X26" s="46">
        <f>SUM(X21:X25)</f>
        <v>6750</v>
      </c>
      <c r="Y26" s="46">
        <f>SUM(Y21:Y25)</f>
        <v>448350</v>
      </c>
      <c r="Z26" s="46">
        <f>SUM(Z21:Z25)</f>
        <v>54685</v>
      </c>
      <c r="AA26" s="46">
        <f>SUM(AA21:AA25)</f>
        <v>39060</v>
      </c>
      <c r="AB26" s="46">
        <f>SUM(AB21:AB25)</f>
        <v>1000</v>
      </c>
      <c r="AC26" s="46">
        <f>SUM(AC21:AC25)</f>
        <v>0</v>
      </c>
      <c r="AD26" s="46">
        <f>SUM(AD21:AD25)</f>
        <v>7560</v>
      </c>
      <c r="AE26" s="46">
        <f>SUM(AE21:AE25)</f>
        <v>0</v>
      </c>
      <c r="AF26" s="46">
        <f>SUM(AF21:AF25)</f>
        <v>0</v>
      </c>
      <c r="AG26" s="46">
        <f>SUM(AG21:AG25)</f>
        <v>0</v>
      </c>
      <c r="AH26" s="46">
        <f>SUM(AH21:AH25)</f>
        <v>7560</v>
      </c>
      <c r="AI26" s="46">
        <f>SUM(AI21:AI25)</f>
        <v>1055</v>
      </c>
      <c r="AJ26" s="46">
        <f>SUM(AJ21:AJ25)</f>
        <v>755</v>
      </c>
      <c r="AK26" s="46">
        <f>SUM(AK21:AK25)</f>
        <v>0</v>
      </c>
      <c r="AL26" s="47">
        <f>SUM(AL21:AL25)</f>
        <v>6805</v>
      </c>
      <c r="AM26" s="2"/>
      <c r="AN26" s="8"/>
      <c r="AO26" s="8"/>
      <c r="AP26" s="9"/>
      <c r="AQ26" s="9"/>
      <c r="AR26" s="11"/>
      <c r="AS26" s="13"/>
      <c r="AT26" s="11"/>
      <c r="AU26" s="12"/>
    </row>
    <row r="27" spans="1:47" s="7" customFormat="1" ht="27" customHeight="1" thickBot="1" x14ac:dyDescent="0.25">
      <c r="A27" s="91" t="s">
        <v>31</v>
      </c>
      <c r="B27" s="92"/>
      <c r="C27" s="92"/>
      <c r="D27" s="93"/>
      <c r="E27" s="93"/>
      <c r="F27" s="93"/>
      <c r="G27" s="93"/>
      <c r="H27" s="93"/>
      <c r="I27" s="93"/>
      <c r="J27" s="93"/>
      <c r="K27" s="46">
        <f>+K26+K19+K11</f>
        <v>756000</v>
      </c>
      <c r="L27" s="46">
        <f t="shared" ref="L27:AL27" si="61">+L26+L19+L11</f>
        <v>438480</v>
      </c>
      <c r="M27" s="46">
        <f t="shared" si="61"/>
        <v>151200</v>
      </c>
      <c r="N27" s="46">
        <f t="shared" si="61"/>
        <v>1800</v>
      </c>
      <c r="O27" s="46">
        <f t="shared" si="61"/>
        <v>20250</v>
      </c>
      <c r="P27" s="46">
        <f t="shared" si="61"/>
        <v>1367730</v>
      </c>
      <c r="Q27" s="46">
        <f t="shared" si="61"/>
        <v>167220</v>
      </c>
      <c r="R27" s="46">
        <f t="shared" si="61"/>
        <v>119445</v>
      </c>
      <c r="S27" s="46">
        <f t="shared" si="61"/>
        <v>3000</v>
      </c>
      <c r="T27" s="46">
        <f t="shared" si="61"/>
        <v>756000</v>
      </c>
      <c r="U27" s="46">
        <f t="shared" si="61"/>
        <v>415800</v>
      </c>
      <c r="V27" s="46">
        <f t="shared" si="61"/>
        <v>151200</v>
      </c>
      <c r="W27" s="46">
        <f t="shared" si="61"/>
        <v>1800</v>
      </c>
      <c r="X27" s="46">
        <f t="shared" si="61"/>
        <v>20250</v>
      </c>
      <c r="Y27" s="46">
        <f t="shared" si="61"/>
        <v>1345050</v>
      </c>
      <c r="Z27" s="46">
        <f t="shared" si="61"/>
        <v>164055</v>
      </c>
      <c r="AA27" s="46">
        <f t="shared" si="61"/>
        <v>117180</v>
      </c>
      <c r="AB27" s="46">
        <f t="shared" si="61"/>
        <v>3000</v>
      </c>
      <c r="AC27" s="46">
        <f t="shared" si="61"/>
        <v>0</v>
      </c>
      <c r="AD27" s="46">
        <f t="shared" si="61"/>
        <v>22680</v>
      </c>
      <c r="AE27" s="46">
        <f t="shared" si="61"/>
        <v>0</v>
      </c>
      <c r="AF27" s="46">
        <f t="shared" si="61"/>
        <v>0</v>
      </c>
      <c r="AG27" s="46">
        <f t="shared" si="61"/>
        <v>0</v>
      </c>
      <c r="AH27" s="46">
        <f t="shared" si="61"/>
        <v>22680</v>
      </c>
      <c r="AI27" s="46">
        <f t="shared" si="61"/>
        <v>3165</v>
      </c>
      <c r="AJ27" s="46">
        <f t="shared" si="61"/>
        <v>2265</v>
      </c>
      <c r="AK27" s="46">
        <f t="shared" si="61"/>
        <v>0</v>
      </c>
      <c r="AL27" s="47">
        <f t="shared" si="61"/>
        <v>20415</v>
      </c>
      <c r="AM27" s="2"/>
      <c r="AN27" s="8"/>
      <c r="AO27" s="8"/>
      <c r="AP27" s="9"/>
      <c r="AQ27" s="9"/>
      <c r="AR27" s="11"/>
      <c r="AS27" s="13"/>
      <c r="AT27" s="11"/>
      <c r="AU27" s="12"/>
    </row>
    <row r="28" spans="1:47" s="7" customFormat="1" ht="40.5" customHeight="1" x14ac:dyDescent="0.4">
      <c r="A28" s="2"/>
      <c r="B28" s="2"/>
      <c r="C28" s="17"/>
      <c r="D28" s="17"/>
      <c r="E28" s="17"/>
      <c r="F28" s="17"/>
      <c r="G28" s="17"/>
      <c r="H28" s="17"/>
      <c r="I28" s="17"/>
      <c r="J28" s="17"/>
      <c r="K28" s="2"/>
      <c r="L28" s="2"/>
      <c r="M28" s="2"/>
      <c r="N28" s="2"/>
      <c r="O28" s="2"/>
      <c r="P28" s="2"/>
      <c r="Q28" s="2"/>
      <c r="R28" s="2"/>
      <c r="S28" s="94" t="s">
        <v>22</v>
      </c>
      <c r="T28" s="94"/>
      <c r="U28" s="94"/>
      <c r="V28" s="94"/>
      <c r="W28" s="94"/>
      <c r="X28" s="94"/>
      <c r="Y28" s="94"/>
      <c r="Z28" s="94"/>
      <c r="AA28" s="94"/>
      <c r="AB28" s="94"/>
      <c r="AC28" s="94"/>
      <c r="AD28" s="94"/>
      <c r="AE28" s="94"/>
      <c r="AF28" s="94"/>
      <c r="AG28" s="94"/>
      <c r="AH28" s="94"/>
      <c r="AI28" s="94"/>
      <c r="AJ28" s="94"/>
      <c r="AK28" s="94"/>
      <c r="AL28" s="94"/>
      <c r="AM28" s="2"/>
      <c r="AN28" s="8"/>
      <c r="AO28" s="8"/>
      <c r="AP28" s="9"/>
      <c r="AQ28" s="9"/>
      <c r="AR28" s="11"/>
      <c r="AS28" s="13"/>
      <c r="AT28" s="11"/>
      <c r="AU28" s="12"/>
    </row>
    <row r="29" spans="1:47" s="7" customFormat="1" ht="54.75" customHeight="1" x14ac:dyDescent="0.2">
      <c r="A29" s="2"/>
      <c r="B29" s="2"/>
      <c r="C29" s="17"/>
      <c r="D29" s="17"/>
      <c r="E29" s="17"/>
      <c r="F29" s="17"/>
      <c r="G29" s="17"/>
      <c r="H29" s="17"/>
      <c r="I29" s="17"/>
      <c r="J29" s="17"/>
      <c r="K29" s="2"/>
      <c r="L29" s="2"/>
      <c r="M29" s="2"/>
      <c r="N29" s="2"/>
      <c r="O29" s="2"/>
      <c r="P29" s="2"/>
      <c r="Q29" s="2"/>
      <c r="R29" s="2"/>
      <c r="S29" s="72" t="s">
        <v>23</v>
      </c>
      <c r="T29" s="72"/>
      <c r="U29" s="72"/>
      <c r="V29" s="72"/>
      <c r="W29" s="72"/>
      <c r="X29" s="72"/>
      <c r="Y29" s="72"/>
      <c r="Z29" s="72"/>
      <c r="AA29" s="72"/>
      <c r="AB29" s="72"/>
      <c r="AC29" s="72"/>
      <c r="AD29" s="72"/>
      <c r="AE29" s="72"/>
      <c r="AF29" s="72"/>
      <c r="AG29" s="72"/>
      <c r="AH29" s="72"/>
      <c r="AI29" s="72"/>
      <c r="AJ29" s="72"/>
      <c r="AK29" s="72"/>
      <c r="AL29" s="72"/>
      <c r="AM29" s="2"/>
      <c r="AN29" s="8"/>
      <c r="AO29" s="8"/>
      <c r="AP29" s="2"/>
      <c r="AQ29" s="2"/>
      <c r="AR29" s="11"/>
      <c r="AS29" s="13"/>
      <c r="AT29" s="11"/>
      <c r="AU29" s="12"/>
    </row>
    <row r="30" spans="1:47" s="7" customFormat="1" ht="44.25" customHeight="1" x14ac:dyDescent="0.2">
      <c r="A30" s="2"/>
      <c r="B30" s="2"/>
      <c r="C30" s="17"/>
      <c r="D30" s="17"/>
      <c r="E30" s="17"/>
      <c r="F30" s="17"/>
      <c r="G30" s="17"/>
      <c r="H30" s="17"/>
      <c r="I30" s="17"/>
      <c r="J30" s="17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8"/>
      <c r="AO30" s="8"/>
      <c r="AP30" s="2"/>
      <c r="AQ30" s="2"/>
      <c r="AR30" s="11"/>
      <c r="AS30" s="13"/>
      <c r="AT30" s="11"/>
      <c r="AU30" s="12"/>
    </row>
    <row r="31" spans="1:47" s="7" customFormat="1" ht="44.25" customHeight="1" x14ac:dyDescent="0.2">
      <c r="A31" s="2"/>
      <c r="B31" s="2"/>
      <c r="C31" s="17"/>
      <c r="D31" s="17"/>
      <c r="E31" s="17"/>
      <c r="F31" s="17"/>
      <c r="G31" s="17"/>
      <c r="H31" s="17"/>
      <c r="I31" s="17"/>
      <c r="J31" s="17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8"/>
      <c r="AO31" s="8"/>
      <c r="AP31" s="2"/>
      <c r="AQ31" s="2"/>
      <c r="AR31" s="11"/>
      <c r="AS31" s="13"/>
      <c r="AT31" s="11"/>
      <c r="AU31" s="12"/>
    </row>
    <row r="32" spans="1:47" s="7" customFormat="1" ht="44.25" customHeight="1" x14ac:dyDescent="0.2">
      <c r="A32" s="2"/>
      <c r="B32" s="2"/>
      <c r="C32" s="17"/>
      <c r="D32" s="17"/>
      <c r="E32" s="17"/>
      <c r="F32" s="17"/>
      <c r="G32" s="17"/>
      <c r="H32" s="17"/>
      <c r="I32" s="17"/>
      <c r="J32" s="17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8"/>
      <c r="AO32" s="8"/>
      <c r="AP32" s="2"/>
      <c r="AQ32" s="2"/>
      <c r="AR32" s="11"/>
      <c r="AS32" s="13"/>
      <c r="AT32" s="11"/>
      <c r="AU32" s="12"/>
    </row>
    <row r="33" spans="1:47" s="7" customFormat="1" ht="44.25" customHeight="1" x14ac:dyDescent="0.2">
      <c r="A33" s="2"/>
      <c r="B33" s="2"/>
      <c r="C33" s="17"/>
      <c r="D33" s="17"/>
      <c r="E33" s="17"/>
      <c r="F33" s="17"/>
      <c r="G33" s="17"/>
      <c r="H33" s="17"/>
      <c r="I33" s="17"/>
      <c r="J33" s="17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8"/>
      <c r="AO33" s="8"/>
      <c r="AP33" s="2"/>
      <c r="AQ33" s="2"/>
      <c r="AR33" s="11"/>
      <c r="AS33" s="13"/>
      <c r="AT33" s="11"/>
      <c r="AU33" s="12"/>
    </row>
    <row r="34" spans="1:47" s="7" customFormat="1" ht="44.25" customHeight="1" x14ac:dyDescent="0.2">
      <c r="A34" s="2"/>
      <c r="B34" s="2"/>
      <c r="C34" s="17"/>
      <c r="D34" s="17"/>
      <c r="E34" s="17"/>
      <c r="F34" s="17"/>
      <c r="G34" s="17"/>
      <c r="H34" s="17"/>
      <c r="I34" s="17"/>
      <c r="J34" s="17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8"/>
      <c r="AO34" s="8"/>
      <c r="AP34" s="2"/>
      <c r="AQ34" s="2"/>
      <c r="AR34" s="11"/>
      <c r="AS34" s="13"/>
      <c r="AT34" s="11"/>
      <c r="AU34" s="12"/>
    </row>
    <row r="35" spans="1:47" s="7" customFormat="1" ht="44.25" customHeight="1" x14ac:dyDescent="0.2">
      <c r="A35" s="2"/>
      <c r="B35" s="2"/>
      <c r="C35" s="17"/>
      <c r="D35" s="17"/>
      <c r="E35" s="17"/>
      <c r="F35" s="17"/>
      <c r="G35" s="17"/>
      <c r="H35" s="17"/>
      <c r="I35" s="17"/>
      <c r="J35" s="17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8"/>
      <c r="AO35" s="8"/>
      <c r="AP35" s="2"/>
      <c r="AQ35" s="2"/>
      <c r="AR35" s="11"/>
      <c r="AS35" s="13"/>
      <c r="AT35" s="11"/>
      <c r="AU35" s="12"/>
    </row>
    <row r="36" spans="1:47" s="7" customFormat="1" ht="44.25" customHeight="1" x14ac:dyDescent="0.2">
      <c r="A36" s="2"/>
      <c r="B36" s="2"/>
      <c r="C36" s="17"/>
      <c r="D36" s="17"/>
      <c r="E36" s="17"/>
      <c r="F36" s="17"/>
      <c r="G36" s="17"/>
      <c r="H36" s="17"/>
      <c r="I36" s="17"/>
      <c r="J36" s="17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8"/>
      <c r="AO36" s="8"/>
      <c r="AP36" s="2"/>
      <c r="AQ36" s="2"/>
      <c r="AR36" s="11"/>
      <c r="AS36" s="13"/>
      <c r="AT36" s="11"/>
      <c r="AU36" s="12"/>
    </row>
    <row r="37" spans="1:47" s="7" customFormat="1" ht="44.25" customHeight="1" x14ac:dyDescent="0.2">
      <c r="A37" s="2"/>
      <c r="B37" s="2"/>
      <c r="C37" s="17"/>
      <c r="D37" s="17"/>
      <c r="E37" s="17"/>
      <c r="F37" s="17"/>
      <c r="G37" s="17"/>
      <c r="H37" s="17"/>
      <c r="I37" s="17"/>
      <c r="J37" s="17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8"/>
      <c r="AO37" s="8"/>
      <c r="AP37" s="2"/>
      <c r="AQ37" s="2"/>
      <c r="AR37" s="2"/>
      <c r="AS37" s="2"/>
      <c r="AT37" s="2"/>
      <c r="AU37" s="2"/>
    </row>
    <row r="38" spans="1:47" s="7" customFormat="1" ht="44.25" customHeight="1" x14ac:dyDescent="0.2">
      <c r="A38" s="2"/>
      <c r="B38" s="2"/>
      <c r="C38" s="17"/>
      <c r="D38" s="17"/>
      <c r="E38" s="17"/>
      <c r="F38" s="17"/>
      <c r="G38" s="17"/>
      <c r="H38" s="17"/>
      <c r="I38" s="17"/>
      <c r="J38" s="17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8"/>
      <c r="AO38" s="8"/>
      <c r="AP38" s="2"/>
      <c r="AQ38" s="2"/>
      <c r="AR38" s="2"/>
      <c r="AS38" s="2"/>
      <c r="AT38" s="2"/>
      <c r="AU38" s="2"/>
    </row>
    <row r="39" spans="1:47" s="7" customFormat="1" ht="44.25" customHeight="1" x14ac:dyDescent="0.2">
      <c r="A39" s="2"/>
      <c r="B39" s="2"/>
      <c r="C39" s="17"/>
      <c r="D39" s="17"/>
      <c r="E39" s="17"/>
      <c r="F39" s="17"/>
      <c r="G39" s="17"/>
      <c r="H39" s="17"/>
      <c r="I39" s="17"/>
      <c r="J39" s="17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8"/>
      <c r="AO39" s="8"/>
      <c r="AP39" s="2"/>
      <c r="AQ39" s="2"/>
      <c r="AR39" s="2"/>
      <c r="AS39" s="2"/>
      <c r="AT39" s="2"/>
      <c r="AU39" s="2"/>
    </row>
    <row r="40" spans="1:47" s="7" customFormat="1" ht="44.25" customHeight="1" x14ac:dyDescent="0.2">
      <c r="A40" s="2"/>
      <c r="B40" s="2"/>
      <c r="C40" s="17"/>
      <c r="D40" s="17"/>
      <c r="E40" s="17"/>
      <c r="F40" s="17"/>
      <c r="G40" s="17"/>
      <c r="H40" s="17"/>
      <c r="I40" s="17"/>
      <c r="J40" s="17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8"/>
      <c r="AO40" s="8"/>
      <c r="AP40" s="2"/>
      <c r="AQ40" s="2"/>
      <c r="AR40" s="2"/>
      <c r="AS40" s="2"/>
      <c r="AT40" s="2"/>
      <c r="AU40" s="2"/>
    </row>
    <row r="41" spans="1:47" s="7" customFormat="1" ht="44.25" customHeight="1" x14ac:dyDescent="0.2">
      <c r="A41" s="2"/>
      <c r="B41" s="2"/>
      <c r="C41" s="17"/>
      <c r="D41" s="17"/>
      <c r="E41" s="17"/>
      <c r="F41" s="17"/>
      <c r="G41" s="17"/>
      <c r="H41" s="17"/>
      <c r="I41" s="17"/>
      <c r="J41" s="17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8"/>
      <c r="AO41" s="8"/>
      <c r="AP41" s="2"/>
      <c r="AQ41" s="2"/>
      <c r="AR41" s="2"/>
      <c r="AS41" s="2"/>
      <c r="AT41" s="2"/>
      <c r="AU41" s="2"/>
    </row>
    <row r="42" spans="1:47" s="7" customFormat="1" ht="44.25" customHeight="1" x14ac:dyDescent="0.2">
      <c r="A42" s="2"/>
      <c r="B42" s="2"/>
      <c r="C42" s="17"/>
      <c r="D42" s="17"/>
      <c r="E42" s="17"/>
      <c r="F42" s="17"/>
      <c r="G42" s="17"/>
      <c r="H42" s="17"/>
      <c r="I42" s="17"/>
      <c r="J42" s="17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8"/>
      <c r="AO42" s="8"/>
      <c r="AP42" s="2"/>
      <c r="AQ42" s="2"/>
      <c r="AR42" s="2"/>
      <c r="AS42" s="2"/>
      <c r="AT42" s="2"/>
      <c r="AU42" s="2"/>
    </row>
    <row r="43" spans="1:47" s="7" customFormat="1" ht="33.75" customHeight="1" x14ac:dyDescent="0.2">
      <c r="A43" s="2"/>
      <c r="B43" s="2"/>
      <c r="C43" s="17"/>
      <c r="D43" s="17"/>
      <c r="E43" s="17"/>
      <c r="F43" s="17"/>
      <c r="G43" s="17"/>
      <c r="H43" s="17"/>
      <c r="I43" s="17"/>
      <c r="J43" s="17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8"/>
      <c r="AO43" s="8"/>
      <c r="AP43" s="2"/>
      <c r="AQ43" s="2"/>
      <c r="AR43" s="2"/>
      <c r="AS43" s="2"/>
      <c r="AT43" s="2"/>
      <c r="AU43" s="2"/>
    </row>
    <row r="44" spans="1:47" s="7" customFormat="1" ht="33.75" customHeight="1" x14ac:dyDescent="0.2">
      <c r="A44" s="2"/>
      <c r="B44" s="2"/>
      <c r="C44" s="17"/>
      <c r="D44" s="17"/>
      <c r="E44" s="17"/>
      <c r="F44" s="17"/>
      <c r="G44" s="17"/>
      <c r="H44" s="17"/>
      <c r="I44" s="17"/>
      <c r="J44" s="17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8"/>
      <c r="AO44" s="8"/>
      <c r="AP44" s="2"/>
      <c r="AQ44" s="2"/>
      <c r="AR44" s="2"/>
      <c r="AS44" s="2"/>
      <c r="AT44" s="2"/>
      <c r="AU44" s="2"/>
    </row>
    <row r="45" spans="1:47" s="7" customFormat="1" ht="33.75" customHeight="1" x14ac:dyDescent="0.2">
      <c r="A45" s="2"/>
      <c r="B45" s="2"/>
      <c r="C45" s="17"/>
      <c r="D45" s="17"/>
      <c r="E45" s="17"/>
      <c r="F45" s="17"/>
      <c r="G45" s="17"/>
      <c r="H45" s="17"/>
      <c r="I45" s="17"/>
      <c r="J45" s="17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8"/>
      <c r="AO45" s="8"/>
      <c r="AP45" s="2"/>
      <c r="AQ45" s="2"/>
      <c r="AR45" s="2"/>
      <c r="AS45" s="2"/>
      <c r="AT45" s="2"/>
      <c r="AU45" s="2"/>
    </row>
    <row r="46" spans="1:47" s="7" customFormat="1" ht="33.75" customHeight="1" x14ac:dyDescent="0.2">
      <c r="A46" s="2"/>
      <c r="B46" s="2"/>
      <c r="C46" s="17"/>
      <c r="D46" s="17"/>
      <c r="E46" s="17"/>
      <c r="F46" s="17"/>
      <c r="G46" s="17"/>
      <c r="H46" s="17"/>
      <c r="I46" s="17"/>
      <c r="J46" s="17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8"/>
      <c r="AO46" s="8"/>
      <c r="AP46" s="2"/>
      <c r="AQ46" s="2"/>
      <c r="AR46" s="2"/>
      <c r="AS46" s="2"/>
      <c r="AT46" s="2"/>
      <c r="AU46" s="2"/>
    </row>
    <row r="47" spans="1:47" s="7" customFormat="1" ht="33.75" customHeight="1" x14ac:dyDescent="0.2">
      <c r="A47" s="2"/>
      <c r="B47" s="2"/>
      <c r="C47" s="17"/>
      <c r="D47" s="17"/>
      <c r="E47" s="17"/>
      <c r="F47" s="17"/>
      <c r="G47" s="17"/>
      <c r="H47" s="17"/>
      <c r="I47" s="17"/>
      <c r="J47" s="17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8"/>
      <c r="AO47" s="8"/>
      <c r="AP47" s="2"/>
      <c r="AQ47" s="2"/>
      <c r="AR47" s="2"/>
      <c r="AS47" s="2"/>
      <c r="AT47" s="2"/>
      <c r="AU47" s="2"/>
    </row>
    <row r="48" spans="1:47" s="7" customFormat="1" ht="33.75" customHeight="1" x14ac:dyDescent="0.2">
      <c r="A48" s="2"/>
      <c r="B48" s="2"/>
      <c r="C48" s="17"/>
      <c r="D48" s="17"/>
      <c r="E48" s="17"/>
      <c r="F48" s="17"/>
      <c r="G48" s="17"/>
      <c r="H48" s="17"/>
      <c r="I48" s="17"/>
      <c r="J48" s="17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8"/>
      <c r="AO48" s="8"/>
      <c r="AP48" s="2"/>
      <c r="AQ48" s="2"/>
      <c r="AR48" s="2"/>
      <c r="AS48" s="2"/>
      <c r="AT48" s="2"/>
      <c r="AU48" s="2"/>
    </row>
    <row r="49" spans="1:47" s="7" customFormat="1" ht="33.75" customHeight="1" x14ac:dyDescent="0.2">
      <c r="A49" s="2"/>
      <c r="B49" s="2"/>
      <c r="C49" s="17"/>
      <c r="D49" s="17"/>
      <c r="E49" s="17"/>
      <c r="F49" s="17"/>
      <c r="G49" s="17"/>
      <c r="H49" s="17"/>
      <c r="I49" s="17"/>
      <c r="J49" s="17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8"/>
      <c r="AO49" s="8"/>
      <c r="AP49" s="2"/>
      <c r="AQ49" s="2"/>
      <c r="AR49" s="2"/>
      <c r="AS49" s="2"/>
      <c r="AT49" s="2"/>
      <c r="AU49" s="2"/>
    </row>
    <row r="50" spans="1:47" s="7" customFormat="1" ht="33.75" customHeight="1" x14ac:dyDescent="0.2">
      <c r="A50" s="2"/>
      <c r="B50" s="2"/>
      <c r="C50" s="17"/>
      <c r="D50" s="17"/>
      <c r="E50" s="17"/>
      <c r="F50" s="17"/>
      <c r="G50" s="17"/>
      <c r="H50" s="17"/>
      <c r="I50" s="17"/>
      <c r="J50" s="17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8"/>
      <c r="AO50" s="8"/>
      <c r="AP50" s="2"/>
      <c r="AQ50" s="2"/>
      <c r="AR50" s="2"/>
      <c r="AS50" s="2"/>
      <c r="AT50" s="2"/>
      <c r="AU50" s="2"/>
    </row>
    <row r="51" spans="1:47" s="7" customFormat="1" ht="33.75" customHeight="1" x14ac:dyDescent="0.2">
      <c r="A51" s="2"/>
      <c r="B51" s="2"/>
      <c r="C51" s="17"/>
      <c r="D51" s="17"/>
      <c r="E51" s="17"/>
      <c r="F51" s="17"/>
      <c r="G51" s="17"/>
      <c r="H51" s="17"/>
      <c r="I51" s="17"/>
      <c r="J51" s="17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8"/>
      <c r="AO51" s="8"/>
      <c r="AP51" s="2"/>
      <c r="AQ51" s="2"/>
      <c r="AR51" s="2"/>
      <c r="AS51" s="2"/>
      <c r="AT51" s="2"/>
      <c r="AU51" s="2"/>
    </row>
    <row r="52" spans="1:47" s="7" customFormat="1" ht="33.75" customHeight="1" x14ac:dyDescent="0.2">
      <c r="A52" s="2"/>
      <c r="B52" s="2"/>
      <c r="C52" s="17"/>
      <c r="D52" s="17"/>
      <c r="E52" s="17"/>
      <c r="F52" s="17"/>
      <c r="G52" s="17"/>
      <c r="H52" s="17"/>
      <c r="I52" s="17"/>
      <c r="J52" s="17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8"/>
      <c r="AO52" s="8"/>
      <c r="AP52" s="2"/>
      <c r="AQ52" s="2"/>
      <c r="AR52" s="2"/>
      <c r="AS52" s="2"/>
      <c r="AT52" s="2"/>
      <c r="AU52" s="2"/>
    </row>
    <row r="53" spans="1:47" s="7" customFormat="1" ht="33.75" customHeight="1" x14ac:dyDescent="0.2">
      <c r="A53" s="2"/>
      <c r="B53" s="2"/>
      <c r="C53" s="17"/>
      <c r="D53" s="17"/>
      <c r="E53" s="17"/>
      <c r="F53" s="17"/>
      <c r="G53" s="17"/>
      <c r="H53" s="17"/>
      <c r="I53" s="17"/>
      <c r="J53" s="17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8"/>
      <c r="AO53" s="8"/>
      <c r="AP53" s="2"/>
      <c r="AQ53" s="2"/>
      <c r="AR53" s="2"/>
      <c r="AS53" s="2"/>
      <c r="AT53" s="2"/>
      <c r="AU53" s="2"/>
    </row>
    <row r="54" spans="1:47" s="7" customFormat="1" ht="33.75" customHeight="1" x14ac:dyDescent="0.2">
      <c r="A54" s="2"/>
      <c r="B54" s="2"/>
      <c r="C54" s="17"/>
      <c r="D54" s="17"/>
      <c r="E54" s="17"/>
      <c r="F54" s="17"/>
      <c r="G54" s="17"/>
      <c r="H54" s="17"/>
      <c r="I54" s="17"/>
      <c r="J54" s="17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</row>
    <row r="55" spans="1:47" s="7" customFormat="1" ht="33.75" customHeight="1" x14ac:dyDescent="0.2">
      <c r="A55" s="2"/>
      <c r="B55" s="2"/>
      <c r="C55" s="17"/>
      <c r="D55" s="17"/>
      <c r="E55" s="17"/>
      <c r="F55" s="17"/>
      <c r="G55" s="17"/>
      <c r="H55" s="17"/>
      <c r="I55" s="17"/>
      <c r="J55" s="17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8"/>
      <c r="AO55" s="8"/>
      <c r="AP55" s="2"/>
      <c r="AQ55" s="2"/>
      <c r="AR55" s="2"/>
      <c r="AS55" s="2"/>
      <c r="AT55" s="2"/>
      <c r="AU55" s="2"/>
    </row>
    <row r="56" spans="1:47" s="7" customFormat="1" ht="33.75" customHeight="1" x14ac:dyDescent="0.2">
      <c r="A56" s="2"/>
      <c r="B56" s="2"/>
      <c r="C56" s="17"/>
      <c r="D56" s="17"/>
      <c r="E56" s="17"/>
      <c r="F56" s="17"/>
      <c r="G56" s="17"/>
      <c r="H56" s="17"/>
      <c r="I56" s="17"/>
      <c r="J56" s="17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8"/>
      <c r="AO56" s="8"/>
      <c r="AP56" s="2"/>
      <c r="AQ56" s="2"/>
      <c r="AR56" s="2"/>
      <c r="AS56" s="2"/>
      <c r="AT56" s="2"/>
      <c r="AU56" s="2"/>
    </row>
    <row r="57" spans="1:47" s="7" customFormat="1" ht="33.75" customHeight="1" x14ac:dyDescent="0.2">
      <c r="A57" s="2"/>
      <c r="B57" s="2"/>
      <c r="C57" s="17"/>
      <c r="D57" s="17"/>
      <c r="E57" s="17"/>
      <c r="F57" s="17"/>
      <c r="G57" s="17"/>
      <c r="H57" s="17"/>
      <c r="I57" s="17"/>
      <c r="J57" s="17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8"/>
      <c r="AO57" s="8"/>
      <c r="AP57" s="2"/>
      <c r="AQ57" s="2"/>
      <c r="AR57" s="2"/>
      <c r="AS57" s="2"/>
      <c r="AT57" s="2"/>
      <c r="AU57" s="2"/>
    </row>
    <row r="58" spans="1:47" s="7" customFormat="1" ht="33.75" customHeight="1" x14ac:dyDescent="0.2">
      <c r="A58" s="2"/>
      <c r="B58" s="2"/>
      <c r="C58" s="17"/>
      <c r="D58" s="17"/>
      <c r="E58" s="17"/>
      <c r="F58" s="17"/>
      <c r="G58" s="17"/>
      <c r="H58" s="17"/>
      <c r="I58" s="17"/>
      <c r="J58" s="17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</row>
    <row r="59" spans="1:47" s="7" customFormat="1" ht="33.75" customHeight="1" x14ac:dyDescent="0.2">
      <c r="A59" s="2"/>
      <c r="B59" s="2"/>
      <c r="C59" s="17"/>
      <c r="D59" s="17"/>
      <c r="E59" s="17"/>
      <c r="F59" s="17"/>
      <c r="G59" s="17"/>
      <c r="H59" s="17"/>
      <c r="I59" s="17"/>
      <c r="J59" s="17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8"/>
      <c r="AO59" s="8"/>
      <c r="AP59" s="2"/>
      <c r="AQ59" s="2"/>
      <c r="AR59" s="2"/>
      <c r="AS59" s="2"/>
      <c r="AT59" s="2"/>
      <c r="AU59" s="2"/>
    </row>
    <row r="60" spans="1:47" s="7" customFormat="1" ht="33.75" customHeight="1" x14ac:dyDescent="0.2">
      <c r="A60" s="2"/>
      <c r="B60" s="2"/>
      <c r="C60" s="17"/>
      <c r="D60" s="17"/>
      <c r="E60" s="17"/>
      <c r="F60" s="17"/>
      <c r="G60" s="17"/>
      <c r="H60" s="17"/>
      <c r="I60" s="17"/>
      <c r="J60" s="17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8"/>
      <c r="AO60" s="8"/>
      <c r="AP60" s="2"/>
      <c r="AQ60" s="2"/>
      <c r="AR60" s="2"/>
      <c r="AS60" s="2"/>
      <c r="AT60" s="2"/>
      <c r="AU60" s="2"/>
    </row>
    <row r="61" spans="1:47" s="7" customFormat="1" ht="33.75" customHeight="1" x14ac:dyDescent="0.2">
      <c r="A61" s="2"/>
      <c r="B61" s="2"/>
      <c r="C61" s="17"/>
      <c r="D61" s="17"/>
      <c r="E61" s="17"/>
      <c r="F61" s="17"/>
      <c r="G61" s="17"/>
      <c r="H61" s="17"/>
      <c r="I61" s="17"/>
      <c r="J61" s="17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8"/>
      <c r="AO61" s="8"/>
      <c r="AP61" s="2"/>
      <c r="AQ61" s="2"/>
      <c r="AR61" s="2"/>
      <c r="AS61" s="2"/>
      <c r="AT61" s="2"/>
      <c r="AU61" s="2"/>
    </row>
    <row r="62" spans="1:47" s="7" customFormat="1" ht="33.75" customHeight="1" x14ac:dyDescent="0.2">
      <c r="A62" s="2"/>
      <c r="B62" s="2"/>
      <c r="C62" s="17"/>
      <c r="D62" s="17"/>
      <c r="E62" s="17"/>
      <c r="F62" s="17"/>
      <c r="G62" s="17"/>
      <c r="H62" s="17"/>
      <c r="I62" s="17"/>
      <c r="J62" s="17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</row>
    <row r="63" spans="1:47" s="7" customFormat="1" ht="33.75" customHeight="1" x14ac:dyDescent="0.2">
      <c r="A63" s="2"/>
      <c r="B63" s="2"/>
      <c r="C63" s="17"/>
      <c r="D63" s="17"/>
      <c r="E63" s="17"/>
      <c r="F63" s="17"/>
      <c r="G63" s="17"/>
      <c r="H63" s="17"/>
      <c r="I63" s="17"/>
      <c r="J63" s="17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8"/>
      <c r="AO63" s="8"/>
      <c r="AP63" s="2"/>
      <c r="AQ63" s="2"/>
      <c r="AR63" s="2"/>
      <c r="AS63" s="2"/>
      <c r="AT63" s="2"/>
      <c r="AU63" s="2"/>
    </row>
    <row r="64" spans="1:47" s="7" customFormat="1" ht="33.75" customHeight="1" x14ac:dyDescent="0.2">
      <c r="A64" s="2"/>
      <c r="B64" s="2"/>
      <c r="C64" s="17"/>
      <c r="D64" s="17"/>
      <c r="E64" s="17"/>
      <c r="F64" s="17"/>
      <c r="G64" s="17"/>
      <c r="H64" s="17"/>
      <c r="I64" s="17"/>
      <c r="J64" s="17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8"/>
      <c r="AO64" s="8"/>
      <c r="AP64" s="2"/>
      <c r="AQ64" s="2"/>
      <c r="AR64" s="2"/>
      <c r="AS64" s="2"/>
      <c r="AT64" s="2"/>
      <c r="AU64" s="2"/>
    </row>
    <row r="65" spans="1:47" s="7" customFormat="1" ht="33.75" customHeight="1" x14ac:dyDescent="0.2">
      <c r="A65" s="2"/>
      <c r="B65" s="2"/>
      <c r="C65" s="17"/>
      <c r="D65" s="17"/>
      <c r="E65" s="17"/>
      <c r="F65" s="17"/>
      <c r="G65" s="17"/>
      <c r="H65" s="17"/>
      <c r="I65" s="17"/>
      <c r="J65" s="17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8"/>
      <c r="AO65" s="8"/>
      <c r="AP65" s="2"/>
      <c r="AQ65" s="2"/>
      <c r="AR65" s="2"/>
      <c r="AS65" s="2"/>
      <c r="AT65" s="2"/>
      <c r="AU65" s="2"/>
    </row>
    <row r="66" spans="1:47" s="7" customFormat="1" ht="33.75" customHeight="1" x14ac:dyDescent="0.2">
      <c r="A66" s="2"/>
      <c r="B66" s="2"/>
      <c r="C66" s="17"/>
      <c r="D66" s="17"/>
      <c r="E66" s="17"/>
      <c r="F66" s="17"/>
      <c r="G66" s="17"/>
      <c r="H66" s="17"/>
      <c r="I66" s="17"/>
      <c r="J66" s="17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</row>
    <row r="67" spans="1:47" ht="33.75" customHeight="1" x14ac:dyDescent="0.2"/>
    <row r="68" spans="1:47" ht="33.75" customHeight="1" x14ac:dyDescent="0.2"/>
    <row r="69" spans="1:47" ht="33.75" customHeight="1" x14ac:dyDescent="0.2"/>
    <row r="70" spans="1:47" ht="33.75" customHeight="1" x14ac:dyDescent="0.2"/>
    <row r="71" spans="1:47" ht="33.75" customHeight="1" x14ac:dyDescent="0.2"/>
    <row r="72" spans="1:47" ht="33.75" customHeight="1" x14ac:dyDescent="0.2"/>
    <row r="73" spans="1:47" ht="33.75" customHeight="1" x14ac:dyDescent="0.2"/>
    <row r="74" spans="1:47" ht="33.75" customHeight="1" x14ac:dyDescent="0.2"/>
    <row r="75" spans="1:47" ht="33.75" customHeight="1" x14ac:dyDescent="0.2"/>
    <row r="76" spans="1:47" ht="33.75" hidden="1" customHeight="1" x14ac:dyDescent="0.2"/>
    <row r="77" spans="1:47" ht="33.75" customHeight="1" x14ac:dyDescent="0.2"/>
    <row r="78" spans="1:47" ht="33.75" customHeight="1" x14ac:dyDescent="0.2"/>
    <row r="79" spans="1:47" ht="33.75" customHeight="1" x14ac:dyDescent="0.2"/>
    <row r="80" spans="1:47" ht="33.75" customHeight="1" x14ac:dyDescent="0.2"/>
    <row r="81" ht="33.75" customHeight="1" x14ac:dyDescent="0.2"/>
    <row r="82" ht="33.75" customHeight="1" x14ac:dyDescent="0.2"/>
    <row r="83" ht="32.25" customHeight="1" x14ac:dyDescent="0.2"/>
    <row r="84" ht="6.75" hidden="1" customHeight="1" x14ac:dyDescent="0.2"/>
    <row r="85" ht="33.75" hidden="1" customHeight="1" x14ac:dyDescent="0.2"/>
    <row r="86" ht="33.75" hidden="1" customHeight="1" x14ac:dyDescent="0.2"/>
    <row r="87" ht="33.75" hidden="1" customHeight="1" x14ac:dyDescent="0.2"/>
    <row r="88" ht="9" hidden="1" customHeight="1" x14ac:dyDescent="0.2"/>
    <row r="89" ht="33.75" hidden="1" customHeight="1" x14ac:dyDescent="0.2"/>
    <row r="90" ht="33.75" hidden="1" customHeight="1" x14ac:dyDescent="0.2"/>
    <row r="91" ht="33.75" hidden="1" customHeight="1" x14ac:dyDescent="0.2"/>
    <row r="92" ht="33.75" hidden="1" customHeight="1" x14ac:dyDescent="0.2"/>
    <row r="93" ht="32.25" hidden="1" customHeight="1" x14ac:dyDescent="0.2"/>
    <row r="94" ht="33.75" hidden="1" customHeight="1" x14ac:dyDescent="0.2"/>
    <row r="95" ht="33.75" hidden="1" customHeight="1" x14ac:dyDescent="0.2"/>
    <row r="96" ht="33.75" hidden="1" customHeight="1" x14ac:dyDescent="0.2"/>
    <row r="97" ht="33.75" hidden="1" customHeight="1" x14ac:dyDescent="0.2"/>
    <row r="98" ht="33.75" hidden="1" customHeight="1" x14ac:dyDescent="0.2"/>
    <row r="99" ht="33.75" hidden="1" customHeight="1" x14ac:dyDescent="0.2"/>
    <row r="100" ht="26.25" hidden="1" customHeight="1" x14ac:dyDescent="0.2"/>
    <row r="101" ht="33.75" hidden="1" customHeight="1" x14ac:dyDescent="0.2"/>
    <row r="102" ht="33.75" hidden="1" customHeight="1" x14ac:dyDescent="0.2"/>
    <row r="103" ht="33.75" hidden="1" customHeight="1" x14ac:dyDescent="0.2"/>
    <row r="104" ht="33.75" hidden="1" customHeight="1" x14ac:dyDescent="0.2"/>
    <row r="105" ht="12.75" hidden="1" customHeight="1" x14ac:dyDescent="0.2"/>
    <row r="106" ht="33.75" hidden="1" customHeight="1" x14ac:dyDescent="0.2"/>
    <row r="107" ht="33.75" hidden="1" customHeight="1" x14ac:dyDescent="0.2"/>
    <row r="108" ht="33.75" hidden="1" customHeight="1" x14ac:dyDescent="0.2"/>
    <row r="109" ht="33.75" hidden="1" customHeight="1" x14ac:dyDescent="0.2"/>
    <row r="110" ht="33.75" hidden="1" customHeight="1" x14ac:dyDescent="0.2"/>
    <row r="111" ht="33.75" hidden="1" customHeight="1" x14ac:dyDescent="0.2"/>
    <row r="112" ht="19.5" hidden="1" customHeight="1" x14ac:dyDescent="0.2"/>
    <row r="113" ht="33.75" hidden="1" customHeight="1" x14ac:dyDescent="0.2"/>
    <row r="114" ht="33.75" hidden="1" customHeight="1" x14ac:dyDescent="0.2"/>
    <row r="115" ht="33.75" hidden="1" customHeight="1" x14ac:dyDescent="0.2"/>
    <row r="116" ht="33.75" hidden="1" customHeight="1" x14ac:dyDescent="0.2"/>
    <row r="117" ht="33.75" hidden="1" customHeight="1" x14ac:dyDescent="0.2"/>
    <row r="118" ht="33.75" hidden="1" customHeight="1" x14ac:dyDescent="0.2"/>
    <row r="119" ht="16.5" hidden="1" customHeight="1" x14ac:dyDescent="0.2"/>
    <row r="120" ht="33.75" hidden="1" customHeight="1" x14ac:dyDescent="0.2"/>
    <row r="121" ht="33.75" hidden="1" customHeight="1" x14ac:dyDescent="0.2"/>
    <row r="122" ht="33.75" hidden="1" customHeight="1" x14ac:dyDescent="0.2"/>
    <row r="123" ht="33.75" hidden="1" customHeight="1" x14ac:dyDescent="0.2"/>
    <row r="124" ht="33.75" hidden="1" customHeight="1" x14ac:dyDescent="0.2"/>
    <row r="125" ht="33.75" hidden="1" customHeight="1" x14ac:dyDescent="0.2"/>
    <row r="126" ht="20.25" hidden="1" customHeight="1" x14ac:dyDescent="0.2"/>
    <row r="127" ht="33.75" hidden="1" customHeight="1" x14ac:dyDescent="0.2"/>
    <row r="128" ht="33.75" hidden="1" customHeight="1" x14ac:dyDescent="0.2"/>
    <row r="129" ht="33.75" hidden="1" customHeight="1" x14ac:dyDescent="0.2"/>
    <row r="130" ht="33.75" hidden="1" customHeight="1" x14ac:dyDescent="0.2"/>
    <row r="131" ht="33.75" hidden="1" customHeight="1" x14ac:dyDescent="0.2"/>
    <row r="132" ht="12.75" hidden="1" customHeight="1" x14ac:dyDescent="0.2"/>
    <row r="133" ht="33.75" hidden="1" customHeight="1" x14ac:dyDescent="0.2"/>
    <row r="134" ht="33.75" hidden="1" customHeight="1" x14ac:dyDescent="0.2"/>
    <row r="135" ht="33.75" hidden="1" customHeight="1" x14ac:dyDescent="0.2"/>
    <row r="136" ht="33.75" hidden="1" customHeight="1" x14ac:dyDescent="0.2"/>
    <row r="137" ht="33.75" hidden="1" customHeight="1" x14ac:dyDescent="0.2"/>
    <row r="138" ht="33.75" hidden="1" customHeight="1" x14ac:dyDescent="0.2"/>
    <row r="139" ht="57.75" customHeight="1" x14ac:dyDescent="0.2"/>
    <row r="140" ht="17.25" hidden="1" customHeight="1" x14ac:dyDescent="0.2"/>
    <row r="141" ht="46.5" customHeight="1" x14ac:dyDescent="0.2"/>
    <row r="142" ht="40.5" customHeight="1" x14ac:dyDescent="0.2"/>
    <row r="143" ht="27.75" customHeight="1" x14ac:dyDescent="0.2"/>
    <row r="144" ht="66" customHeight="1" x14ac:dyDescent="0.2"/>
  </sheetData>
  <dataConsolidate/>
  <mergeCells count="16">
    <mergeCell ref="A1:AL1"/>
    <mergeCell ref="A2:A3"/>
    <mergeCell ref="B2:B3"/>
    <mergeCell ref="C2:C3"/>
    <mergeCell ref="K2:P2"/>
    <mergeCell ref="T2:AB2"/>
    <mergeCell ref="AC2:AG2"/>
    <mergeCell ref="K5:AL5"/>
    <mergeCell ref="S28:AL28"/>
    <mergeCell ref="S29:AL29"/>
    <mergeCell ref="A11:C11"/>
    <mergeCell ref="K13:AL13"/>
    <mergeCell ref="A19:C19"/>
    <mergeCell ref="K20:AL20"/>
    <mergeCell ref="A26:C26"/>
    <mergeCell ref="A27:C27"/>
  </mergeCells>
  <dataValidations count="3">
    <dataValidation type="list" allowBlank="1" showInputMessage="1" showErrorMessage="1" sqref="AO66 AO54 AO62 AO58" xr:uid="{00000000-0002-0000-0000-000001000000}">
      <formula1>$AQ$5:$AQ$6</formula1>
    </dataValidation>
    <dataValidation type="list" allowBlank="1" showInputMessage="1" showErrorMessage="1" sqref="B5 B13 B20" xr:uid="{AE2CBA73-3823-40D6-A1B7-BBB5E67F5D5D}">
      <formula1>$AW$13:$AW$14</formula1>
    </dataValidation>
    <dataValidation type="list" allowBlank="1" showInputMessage="1" showErrorMessage="1" sqref="AN5" xr:uid="{114818E2-D0D7-475D-BAC2-D1C98017B834}">
      <formula1>$AO$5:$AO$8</formula1>
    </dataValidation>
  </dataValidations>
  <pageMargins left="0.19685039370078741" right="0" top="0.15748031496062992" bottom="0" header="0" footer="0.11811023622047245"/>
  <pageSetup paperSize="9" scale="59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AT308"/>
  <sheetViews>
    <sheetView view="pageBreakPreview" zoomScaleSheetLayoutView="100" workbookViewId="0">
      <pane ySplit="4" topLeftCell="A5" activePane="bottomLeft" state="frozen"/>
      <selection pane="bottomLeft" activeCell="K13" sqref="K13:AI13"/>
    </sheetView>
  </sheetViews>
  <sheetFormatPr defaultRowHeight="12.75" x14ac:dyDescent="0.2"/>
  <cols>
    <col min="1" max="1" width="3.140625" style="2" customWidth="1"/>
    <col min="2" max="2" width="9.140625" style="2" customWidth="1"/>
    <col min="3" max="3" width="11" style="17" customWidth="1"/>
    <col min="4" max="10" width="7.28515625" style="17" hidden="1" customWidth="1"/>
    <col min="11" max="11" width="10.5703125" style="2" customWidth="1"/>
    <col min="12" max="12" width="9.7109375" style="2" customWidth="1"/>
    <col min="13" max="13" width="9" style="2" bestFit="1" customWidth="1"/>
    <col min="14" max="14" width="6.28515625" style="2" customWidth="1"/>
    <col min="15" max="15" width="6.85546875" style="2" customWidth="1"/>
    <col min="16" max="16" width="4.5703125" style="2" customWidth="1"/>
    <col min="17" max="17" width="10" style="2" customWidth="1"/>
    <col min="18" max="18" width="6.42578125" style="2" customWidth="1"/>
    <col min="19" max="19" width="10.42578125" style="2" customWidth="1"/>
    <col min="20" max="20" width="8.28515625" style="2" customWidth="1"/>
    <col min="21" max="21" width="9" style="2" customWidth="1"/>
    <col min="22" max="22" width="7" style="2" customWidth="1"/>
    <col min="23" max="23" width="6.28515625" style="2" customWidth="1"/>
    <col min="24" max="24" width="4.28515625" style="2" customWidth="1"/>
    <col min="25" max="25" width="9.5703125" style="2" bestFit="1" customWidth="1"/>
    <col min="26" max="26" width="6.5703125" style="2" customWidth="1"/>
    <col min="27" max="27" width="4.140625" style="2" customWidth="1"/>
    <col min="28" max="28" width="7.7109375" style="2" bestFit="1" customWidth="1"/>
    <col min="29" max="29" width="6.140625" style="2" customWidth="1"/>
    <col min="30" max="32" width="3.28515625" style="2" bestFit="1" customWidth="1"/>
    <col min="33" max="33" width="8.7109375" style="2" customWidth="1"/>
    <col min="34" max="34" width="3.85546875" style="2" customWidth="1"/>
    <col min="35" max="35" width="9.5703125" style="2" customWidth="1"/>
    <col min="36" max="36" width="8.140625" style="2" customWidth="1"/>
    <col min="37" max="37" width="6.42578125" style="2" customWidth="1"/>
    <col min="38" max="40" width="8.28515625" style="2" customWidth="1"/>
    <col min="41" max="41" width="19.42578125" style="2" customWidth="1"/>
    <col min="42" max="42" width="9.140625" style="2" customWidth="1"/>
    <col min="43" max="43" width="11.7109375" style="2" customWidth="1"/>
    <col min="44" max="44" width="9.140625" style="2" customWidth="1"/>
    <col min="45" max="256" width="9.140625" style="2"/>
    <col min="257" max="257" width="3.140625" style="2" customWidth="1"/>
    <col min="258" max="258" width="7.28515625" style="2" bestFit="1" customWidth="1"/>
    <col min="259" max="260" width="7" style="2" bestFit="1" customWidth="1"/>
    <col min="261" max="261" width="6" style="2" bestFit="1" customWidth="1"/>
    <col min="262" max="262" width="6" style="2" customWidth="1"/>
    <col min="263" max="264" width="5" style="2" bestFit="1" customWidth="1"/>
    <col min="265" max="265" width="6" style="2" bestFit="1" customWidth="1"/>
    <col min="266" max="266" width="6.5703125" style="2" bestFit="1" customWidth="1"/>
    <col min="267" max="267" width="8.5703125" style="2" customWidth="1"/>
    <col min="268" max="268" width="5" style="2" bestFit="1" customWidth="1"/>
    <col min="269" max="269" width="7" style="2" bestFit="1" customWidth="1"/>
    <col min="270" max="270" width="6.85546875" style="2" customWidth="1"/>
    <col min="271" max="271" width="7.140625" style="2" customWidth="1"/>
    <col min="272" max="272" width="6" style="2" bestFit="1" customWidth="1"/>
    <col min="273" max="274" width="5" style="2" bestFit="1" customWidth="1"/>
    <col min="275" max="275" width="3.28515625" style="2" bestFit="1" customWidth="1"/>
    <col min="276" max="276" width="6" style="2" bestFit="1" customWidth="1"/>
    <col min="277" max="277" width="7.85546875" style="2" bestFit="1" customWidth="1"/>
    <col min="278" max="278" width="3.28515625" style="2" bestFit="1" customWidth="1"/>
    <col min="279" max="279" width="4" style="2" bestFit="1" customWidth="1"/>
    <col min="280" max="281" width="3.28515625" style="2" bestFit="1" customWidth="1"/>
    <col min="282" max="282" width="5" style="2" bestFit="1" customWidth="1"/>
    <col min="283" max="283" width="7.140625" style="2" bestFit="1" customWidth="1"/>
    <col min="284" max="284" width="5.7109375" style="2" bestFit="1" customWidth="1"/>
    <col min="285" max="285" width="5.85546875" style="2" customWidth="1"/>
    <col min="286" max="286" width="6.7109375" style="2" bestFit="1" customWidth="1"/>
    <col min="287" max="287" width="0" style="2" hidden="1" customWidth="1"/>
    <col min="288" max="288" width="6.42578125" style="2" customWidth="1"/>
    <col min="289" max="289" width="8.28515625" style="2" customWidth="1"/>
    <col min="290" max="290" width="10.140625" style="2" bestFit="1" customWidth="1"/>
    <col min="291" max="291" width="8.5703125" style="2" bestFit="1" customWidth="1"/>
    <col min="292" max="292" width="16.140625" style="2" bestFit="1" customWidth="1"/>
    <col min="293" max="293" width="9.85546875" style="2" bestFit="1" customWidth="1"/>
    <col min="294" max="296" width="8.28515625" style="2" customWidth="1"/>
    <col min="297" max="297" width="10.28515625" style="2" customWidth="1"/>
    <col min="298" max="298" width="9.140625" style="2" customWidth="1"/>
    <col min="299" max="299" width="10.28515625" style="2" customWidth="1"/>
    <col min="300" max="300" width="9.140625" style="2" customWidth="1"/>
    <col min="301" max="512" width="9.140625" style="2"/>
    <col min="513" max="513" width="3.140625" style="2" customWidth="1"/>
    <col min="514" max="514" width="7.28515625" style="2" bestFit="1" customWidth="1"/>
    <col min="515" max="516" width="7" style="2" bestFit="1" customWidth="1"/>
    <col min="517" max="517" width="6" style="2" bestFit="1" customWidth="1"/>
    <col min="518" max="518" width="6" style="2" customWidth="1"/>
    <col min="519" max="520" width="5" style="2" bestFit="1" customWidth="1"/>
    <col min="521" max="521" width="6" style="2" bestFit="1" customWidth="1"/>
    <col min="522" max="522" width="6.5703125" style="2" bestFit="1" customWidth="1"/>
    <col min="523" max="523" width="8.5703125" style="2" customWidth="1"/>
    <col min="524" max="524" width="5" style="2" bestFit="1" customWidth="1"/>
    <col min="525" max="525" width="7" style="2" bestFit="1" customWidth="1"/>
    <col min="526" max="526" width="6.85546875" style="2" customWidth="1"/>
    <col min="527" max="527" width="7.140625" style="2" customWidth="1"/>
    <col min="528" max="528" width="6" style="2" bestFit="1" customWidth="1"/>
    <col min="529" max="530" width="5" style="2" bestFit="1" customWidth="1"/>
    <col min="531" max="531" width="3.28515625" style="2" bestFit="1" customWidth="1"/>
    <col min="532" max="532" width="6" style="2" bestFit="1" customWidth="1"/>
    <col min="533" max="533" width="7.85546875" style="2" bestFit="1" customWidth="1"/>
    <col min="534" max="534" width="3.28515625" style="2" bestFit="1" customWidth="1"/>
    <col min="535" max="535" width="4" style="2" bestFit="1" customWidth="1"/>
    <col min="536" max="537" width="3.28515625" style="2" bestFit="1" customWidth="1"/>
    <col min="538" max="538" width="5" style="2" bestFit="1" customWidth="1"/>
    <col min="539" max="539" width="7.140625" style="2" bestFit="1" customWidth="1"/>
    <col min="540" max="540" width="5.7109375" style="2" bestFit="1" customWidth="1"/>
    <col min="541" max="541" width="5.85546875" style="2" customWidth="1"/>
    <col min="542" max="542" width="6.7109375" style="2" bestFit="1" customWidth="1"/>
    <col min="543" max="543" width="0" style="2" hidden="1" customWidth="1"/>
    <col min="544" max="544" width="6.42578125" style="2" customWidth="1"/>
    <col min="545" max="545" width="8.28515625" style="2" customWidth="1"/>
    <col min="546" max="546" width="10.140625" style="2" bestFit="1" customWidth="1"/>
    <col min="547" max="547" width="8.5703125" style="2" bestFit="1" customWidth="1"/>
    <col min="548" max="548" width="16.140625" style="2" bestFit="1" customWidth="1"/>
    <col min="549" max="549" width="9.85546875" style="2" bestFit="1" customWidth="1"/>
    <col min="550" max="552" width="8.28515625" style="2" customWidth="1"/>
    <col min="553" max="553" width="10.28515625" style="2" customWidth="1"/>
    <col min="554" max="554" width="9.140625" style="2" customWidth="1"/>
    <col min="555" max="555" width="10.28515625" style="2" customWidth="1"/>
    <col min="556" max="556" width="9.140625" style="2" customWidth="1"/>
    <col min="557" max="768" width="9.140625" style="2"/>
    <col min="769" max="769" width="3.140625" style="2" customWidth="1"/>
    <col min="770" max="770" width="7.28515625" style="2" bestFit="1" customWidth="1"/>
    <col min="771" max="772" width="7" style="2" bestFit="1" customWidth="1"/>
    <col min="773" max="773" width="6" style="2" bestFit="1" customWidth="1"/>
    <col min="774" max="774" width="6" style="2" customWidth="1"/>
    <col min="775" max="776" width="5" style="2" bestFit="1" customWidth="1"/>
    <col min="777" max="777" width="6" style="2" bestFit="1" customWidth="1"/>
    <col min="778" max="778" width="6.5703125" style="2" bestFit="1" customWidth="1"/>
    <col min="779" max="779" width="8.5703125" style="2" customWidth="1"/>
    <col min="780" max="780" width="5" style="2" bestFit="1" customWidth="1"/>
    <col min="781" max="781" width="7" style="2" bestFit="1" customWidth="1"/>
    <col min="782" max="782" width="6.85546875" style="2" customWidth="1"/>
    <col min="783" max="783" width="7.140625" style="2" customWidth="1"/>
    <col min="784" max="784" width="6" style="2" bestFit="1" customWidth="1"/>
    <col min="785" max="786" width="5" style="2" bestFit="1" customWidth="1"/>
    <col min="787" max="787" width="3.28515625" style="2" bestFit="1" customWidth="1"/>
    <col min="788" max="788" width="6" style="2" bestFit="1" customWidth="1"/>
    <col min="789" max="789" width="7.85546875" style="2" bestFit="1" customWidth="1"/>
    <col min="790" max="790" width="3.28515625" style="2" bestFit="1" customWidth="1"/>
    <col min="791" max="791" width="4" style="2" bestFit="1" customWidth="1"/>
    <col min="792" max="793" width="3.28515625" style="2" bestFit="1" customWidth="1"/>
    <col min="794" max="794" width="5" style="2" bestFit="1" customWidth="1"/>
    <col min="795" max="795" width="7.140625" style="2" bestFit="1" customWidth="1"/>
    <col min="796" max="796" width="5.7109375" style="2" bestFit="1" customWidth="1"/>
    <col min="797" max="797" width="5.85546875" style="2" customWidth="1"/>
    <col min="798" max="798" width="6.7109375" style="2" bestFit="1" customWidth="1"/>
    <col min="799" max="799" width="0" style="2" hidden="1" customWidth="1"/>
    <col min="800" max="800" width="6.42578125" style="2" customWidth="1"/>
    <col min="801" max="801" width="8.28515625" style="2" customWidth="1"/>
    <col min="802" max="802" width="10.140625" style="2" bestFit="1" customWidth="1"/>
    <col min="803" max="803" width="8.5703125" style="2" bestFit="1" customWidth="1"/>
    <col min="804" max="804" width="16.140625" style="2" bestFit="1" customWidth="1"/>
    <col min="805" max="805" width="9.85546875" style="2" bestFit="1" customWidth="1"/>
    <col min="806" max="808" width="8.28515625" style="2" customWidth="1"/>
    <col min="809" max="809" width="10.28515625" style="2" customWidth="1"/>
    <col min="810" max="810" width="9.140625" style="2" customWidth="1"/>
    <col min="811" max="811" width="10.28515625" style="2" customWidth="1"/>
    <col min="812" max="812" width="9.140625" style="2" customWidth="1"/>
    <col min="813" max="1024" width="9.140625" style="2"/>
    <col min="1025" max="1025" width="3.140625" style="2" customWidth="1"/>
    <col min="1026" max="1026" width="7.28515625" style="2" bestFit="1" customWidth="1"/>
    <col min="1027" max="1028" width="7" style="2" bestFit="1" customWidth="1"/>
    <col min="1029" max="1029" width="6" style="2" bestFit="1" customWidth="1"/>
    <col min="1030" max="1030" width="6" style="2" customWidth="1"/>
    <col min="1031" max="1032" width="5" style="2" bestFit="1" customWidth="1"/>
    <col min="1033" max="1033" width="6" style="2" bestFit="1" customWidth="1"/>
    <col min="1034" max="1034" width="6.5703125" style="2" bestFit="1" customWidth="1"/>
    <col min="1035" max="1035" width="8.5703125" style="2" customWidth="1"/>
    <col min="1036" max="1036" width="5" style="2" bestFit="1" customWidth="1"/>
    <col min="1037" max="1037" width="7" style="2" bestFit="1" customWidth="1"/>
    <col min="1038" max="1038" width="6.85546875" style="2" customWidth="1"/>
    <col min="1039" max="1039" width="7.140625" style="2" customWidth="1"/>
    <col min="1040" max="1040" width="6" style="2" bestFit="1" customWidth="1"/>
    <col min="1041" max="1042" width="5" style="2" bestFit="1" customWidth="1"/>
    <col min="1043" max="1043" width="3.28515625" style="2" bestFit="1" customWidth="1"/>
    <col min="1044" max="1044" width="6" style="2" bestFit="1" customWidth="1"/>
    <col min="1045" max="1045" width="7.85546875" style="2" bestFit="1" customWidth="1"/>
    <col min="1046" max="1046" width="3.28515625" style="2" bestFit="1" customWidth="1"/>
    <col min="1047" max="1047" width="4" style="2" bestFit="1" customWidth="1"/>
    <col min="1048" max="1049" width="3.28515625" style="2" bestFit="1" customWidth="1"/>
    <col min="1050" max="1050" width="5" style="2" bestFit="1" customWidth="1"/>
    <col min="1051" max="1051" width="7.140625" style="2" bestFit="1" customWidth="1"/>
    <col min="1052" max="1052" width="5.7109375" style="2" bestFit="1" customWidth="1"/>
    <col min="1053" max="1053" width="5.85546875" style="2" customWidth="1"/>
    <col min="1054" max="1054" width="6.7109375" style="2" bestFit="1" customWidth="1"/>
    <col min="1055" max="1055" width="0" style="2" hidden="1" customWidth="1"/>
    <col min="1056" max="1056" width="6.42578125" style="2" customWidth="1"/>
    <col min="1057" max="1057" width="8.28515625" style="2" customWidth="1"/>
    <col min="1058" max="1058" width="10.140625" style="2" bestFit="1" customWidth="1"/>
    <col min="1059" max="1059" width="8.5703125" style="2" bestFit="1" customWidth="1"/>
    <col min="1060" max="1060" width="16.140625" style="2" bestFit="1" customWidth="1"/>
    <col min="1061" max="1061" width="9.85546875" style="2" bestFit="1" customWidth="1"/>
    <col min="1062" max="1064" width="8.28515625" style="2" customWidth="1"/>
    <col min="1065" max="1065" width="10.28515625" style="2" customWidth="1"/>
    <col min="1066" max="1066" width="9.140625" style="2" customWidth="1"/>
    <col min="1067" max="1067" width="10.28515625" style="2" customWidth="1"/>
    <col min="1068" max="1068" width="9.140625" style="2" customWidth="1"/>
    <col min="1069" max="1280" width="9.140625" style="2"/>
    <col min="1281" max="1281" width="3.140625" style="2" customWidth="1"/>
    <col min="1282" max="1282" width="7.28515625" style="2" bestFit="1" customWidth="1"/>
    <col min="1283" max="1284" width="7" style="2" bestFit="1" customWidth="1"/>
    <col min="1285" max="1285" width="6" style="2" bestFit="1" customWidth="1"/>
    <col min="1286" max="1286" width="6" style="2" customWidth="1"/>
    <col min="1287" max="1288" width="5" style="2" bestFit="1" customWidth="1"/>
    <col min="1289" max="1289" width="6" style="2" bestFit="1" customWidth="1"/>
    <col min="1290" max="1290" width="6.5703125" style="2" bestFit="1" customWidth="1"/>
    <col min="1291" max="1291" width="8.5703125" style="2" customWidth="1"/>
    <col min="1292" max="1292" width="5" style="2" bestFit="1" customWidth="1"/>
    <col min="1293" max="1293" width="7" style="2" bestFit="1" customWidth="1"/>
    <col min="1294" max="1294" width="6.85546875" style="2" customWidth="1"/>
    <col min="1295" max="1295" width="7.140625" style="2" customWidth="1"/>
    <col min="1296" max="1296" width="6" style="2" bestFit="1" customWidth="1"/>
    <col min="1297" max="1298" width="5" style="2" bestFit="1" customWidth="1"/>
    <col min="1299" max="1299" width="3.28515625" style="2" bestFit="1" customWidth="1"/>
    <col min="1300" max="1300" width="6" style="2" bestFit="1" customWidth="1"/>
    <col min="1301" max="1301" width="7.85546875" style="2" bestFit="1" customWidth="1"/>
    <col min="1302" max="1302" width="3.28515625" style="2" bestFit="1" customWidth="1"/>
    <col min="1303" max="1303" width="4" style="2" bestFit="1" customWidth="1"/>
    <col min="1304" max="1305" width="3.28515625" style="2" bestFit="1" customWidth="1"/>
    <col min="1306" max="1306" width="5" style="2" bestFit="1" customWidth="1"/>
    <col min="1307" max="1307" width="7.140625" style="2" bestFit="1" customWidth="1"/>
    <col min="1308" max="1308" width="5.7109375" style="2" bestFit="1" customWidth="1"/>
    <col min="1309" max="1309" width="5.85546875" style="2" customWidth="1"/>
    <col min="1310" max="1310" width="6.7109375" style="2" bestFit="1" customWidth="1"/>
    <col min="1311" max="1311" width="0" style="2" hidden="1" customWidth="1"/>
    <col min="1312" max="1312" width="6.42578125" style="2" customWidth="1"/>
    <col min="1313" max="1313" width="8.28515625" style="2" customWidth="1"/>
    <col min="1314" max="1314" width="10.140625" style="2" bestFit="1" customWidth="1"/>
    <col min="1315" max="1315" width="8.5703125" style="2" bestFit="1" customWidth="1"/>
    <col min="1316" max="1316" width="16.140625" style="2" bestFit="1" customWidth="1"/>
    <col min="1317" max="1317" width="9.85546875" style="2" bestFit="1" customWidth="1"/>
    <col min="1318" max="1320" width="8.28515625" style="2" customWidth="1"/>
    <col min="1321" max="1321" width="10.28515625" style="2" customWidth="1"/>
    <col min="1322" max="1322" width="9.140625" style="2" customWidth="1"/>
    <col min="1323" max="1323" width="10.28515625" style="2" customWidth="1"/>
    <col min="1324" max="1324" width="9.140625" style="2" customWidth="1"/>
    <col min="1325" max="1536" width="9.140625" style="2"/>
    <col min="1537" max="1537" width="3.140625" style="2" customWidth="1"/>
    <col min="1538" max="1538" width="7.28515625" style="2" bestFit="1" customWidth="1"/>
    <col min="1539" max="1540" width="7" style="2" bestFit="1" customWidth="1"/>
    <col min="1541" max="1541" width="6" style="2" bestFit="1" customWidth="1"/>
    <col min="1542" max="1542" width="6" style="2" customWidth="1"/>
    <col min="1543" max="1544" width="5" style="2" bestFit="1" customWidth="1"/>
    <col min="1545" max="1545" width="6" style="2" bestFit="1" customWidth="1"/>
    <col min="1546" max="1546" width="6.5703125" style="2" bestFit="1" customWidth="1"/>
    <col min="1547" max="1547" width="8.5703125" style="2" customWidth="1"/>
    <col min="1548" max="1548" width="5" style="2" bestFit="1" customWidth="1"/>
    <col min="1549" max="1549" width="7" style="2" bestFit="1" customWidth="1"/>
    <col min="1550" max="1550" width="6.85546875" style="2" customWidth="1"/>
    <col min="1551" max="1551" width="7.140625" style="2" customWidth="1"/>
    <col min="1552" max="1552" width="6" style="2" bestFit="1" customWidth="1"/>
    <col min="1553" max="1554" width="5" style="2" bestFit="1" customWidth="1"/>
    <col min="1555" max="1555" width="3.28515625" style="2" bestFit="1" customWidth="1"/>
    <col min="1556" max="1556" width="6" style="2" bestFit="1" customWidth="1"/>
    <col min="1557" max="1557" width="7.85546875" style="2" bestFit="1" customWidth="1"/>
    <col min="1558" max="1558" width="3.28515625" style="2" bestFit="1" customWidth="1"/>
    <col min="1559" max="1559" width="4" style="2" bestFit="1" customWidth="1"/>
    <col min="1560" max="1561" width="3.28515625" style="2" bestFit="1" customWidth="1"/>
    <col min="1562" max="1562" width="5" style="2" bestFit="1" customWidth="1"/>
    <col min="1563" max="1563" width="7.140625" style="2" bestFit="1" customWidth="1"/>
    <col min="1564" max="1564" width="5.7109375" style="2" bestFit="1" customWidth="1"/>
    <col min="1565" max="1565" width="5.85546875" style="2" customWidth="1"/>
    <col min="1566" max="1566" width="6.7109375" style="2" bestFit="1" customWidth="1"/>
    <col min="1567" max="1567" width="0" style="2" hidden="1" customWidth="1"/>
    <col min="1568" max="1568" width="6.42578125" style="2" customWidth="1"/>
    <col min="1569" max="1569" width="8.28515625" style="2" customWidth="1"/>
    <col min="1570" max="1570" width="10.140625" style="2" bestFit="1" customWidth="1"/>
    <col min="1571" max="1571" width="8.5703125" style="2" bestFit="1" customWidth="1"/>
    <col min="1572" max="1572" width="16.140625" style="2" bestFit="1" customWidth="1"/>
    <col min="1573" max="1573" width="9.85546875" style="2" bestFit="1" customWidth="1"/>
    <col min="1574" max="1576" width="8.28515625" style="2" customWidth="1"/>
    <col min="1577" max="1577" width="10.28515625" style="2" customWidth="1"/>
    <col min="1578" max="1578" width="9.140625" style="2" customWidth="1"/>
    <col min="1579" max="1579" width="10.28515625" style="2" customWidth="1"/>
    <col min="1580" max="1580" width="9.140625" style="2" customWidth="1"/>
    <col min="1581" max="1792" width="9.140625" style="2"/>
    <col min="1793" max="1793" width="3.140625" style="2" customWidth="1"/>
    <col min="1794" max="1794" width="7.28515625" style="2" bestFit="1" customWidth="1"/>
    <col min="1795" max="1796" width="7" style="2" bestFit="1" customWidth="1"/>
    <col min="1797" max="1797" width="6" style="2" bestFit="1" customWidth="1"/>
    <col min="1798" max="1798" width="6" style="2" customWidth="1"/>
    <col min="1799" max="1800" width="5" style="2" bestFit="1" customWidth="1"/>
    <col min="1801" max="1801" width="6" style="2" bestFit="1" customWidth="1"/>
    <col min="1802" max="1802" width="6.5703125" style="2" bestFit="1" customWidth="1"/>
    <col min="1803" max="1803" width="8.5703125" style="2" customWidth="1"/>
    <col min="1804" max="1804" width="5" style="2" bestFit="1" customWidth="1"/>
    <col min="1805" max="1805" width="7" style="2" bestFit="1" customWidth="1"/>
    <col min="1806" max="1806" width="6.85546875" style="2" customWidth="1"/>
    <col min="1807" max="1807" width="7.140625" style="2" customWidth="1"/>
    <col min="1808" max="1808" width="6" style="2" bestFit="1" customWidth="1"/>
    <col min="1809" max="1810" width="5" style="2" bestFit="1" customWidth="1"/>
    <col min="1811" max="1811" width="3.28515625" style="2" bestFit="1" customWidth="1"/>
    <col min="1812" max="1812" width="6" style="2" bestFit="1" customWidth="1"/>
    <col min="1813" max="1813" width="7.85546875" style="2" bestFit="1" customWidth="1"/>
    <col min="1814" max="1814" width="3.28515625" style="2" bestFit="1" customWidth="1"/>
    <col min="1815" max="1815" width="4" style="2" bestFit="1" customWidth="1"/>
    <col min="1816" max="1817" width="3.28515625" style="2" bestFit="1" customWidth="1"/>
    <col min="1818" max="1818" width="5" style="2" bestFit="1" customWidth="1"/>
    <col min="1819" max="1819" width="7.140625" style="2" bestFit="1" customWidth="1"/>
    <col min="1820" max="1820" width="5.7109375" style="2" bestFit="1" customWidth="1"/>
    <col min="1821" max="1821" width="5.85546875" style="2" customWidth="1"/>
    <col min="1822" max="1822" width="6.7109375" style="2" bestFit="1" customWidth="1"/>
    <col min="1823" max="1823" width="0" style="2" hidden="1" customWidth="1"/>
    <col min="1824" max="1824" width="6.42578125" style="2" customWidth="1"/>
    <col min="1825" max="1825" width="8.28515625" style="2" customWidth="1"/>
    <col min="1826" max="1826" width="10.140625" style="2" bestFit="1" customWidth="1"/>
    <col min="1827" max="1827" width="8.5703125" style="2" bestFit="1" customWidth="1"/>
    <col min="1828" max="1828" width="16.140625" style="2" bestFit="1" customWidth="1"/>
    <col min="1829" max="1829" width="9.85546875" style="2" bestFit="1" customWidth="1"/>
    <col min="1830" max="1832" width="8.28515625" style="2" customWidth="1"/>
    <col min="1833" max="1833" width="10.28515625" style="2" customWidth="1"/>
    <col min="1834" max="1834" width="9.140625" style="2" customWidth="1"/>
    <col min="1835" max="1835" width="10.28515625" style="2" customWidth="1"/>
    <col min="1836" max="1836" width="9.140625" style="2" customWidth="1"/>
    <col min="1837" max="2048" width="9.140625" style="2"/>
    <col min="2049" max="2049" width="3.140625" style="2" customWidth="1"/>
    <col min="2050" max="2050" width="7.28515625" style="2" bestFit="1" customWidth="1"/>
    <col min="2051" max="2052" width="7" style="2" bestFit="1" customWidth="1"/>
    <col min="2053" max="2053" width="6" style="2" bestFit="1" customWidth="1"/>
    <col min="2054" max="2054" width="6" style="2" customWidth="1"/>
    <col min="2055" max="2056" width="5" style="2" bestFit="1" customWidth="1"/>
    <col min="2057" max="2057" width="6" style="2" bestFit="1" customWidth="1"/>
    <col min="2058" max="2058" width="6.5703125" style="2" bestFit="1" customWidth="1"/>
    <col min="2059" max="2059" width="8.5703125" style="2" customWidth="1"/>
    <col min="2060" max="2060" width="5" style="2" bestFit="1" customWidth="1"/>
    <col min="2061" max="2061" width="7" style="2" bestFit="1" customWidth="1"/>
    <col min="2062" max="2062" width="6.85546875" style="2" customWidth="1"/>
    <col min="2063" max="2063" width="7.140625" style="2" customWidth="1"/>
    <col min="2064" max="2064" width="6" style="2" bestFit="1" customWidth="1"/>
    <col min="2065" max="2066" width="5" style="2" bestFit="1" customWidth="1"/>
    <col min="2067" max="2067" width="3.28515625" style="2" bestFit="1" customWidth="1"/>
    <col min="2068" max="2068" width="6" style="2" bestFit="1" customWidth="1"/>
    <col min="2069" max="2069" width="7.85546875" style="2" bestFit="1" customWidth="1"/>
    <col min="2070" max="2070" width="3.28515625" style="2" bestFit="1" customWidth="1"/>
    <col min="2071" max="2071" width="4" style="2" bestFit="1" customWidth="1"/>
    <col min="2072" max="2073" width="3.28515625" style="2" bestFit="1" customWidth="1"/>
    <col min="2074" max="2074" width="5" style="2" bestFit="1" customWidth="1"/>
    <col min="2075" max="2075" width="7.140625" style="2" bestFit="1" customWidth="1"/>
    <col min="2076" max="2076" width="5.7109375" style="2" bestFit="1" customWidth="1"/>
    <col min="2077" max="2077" width="5.85546875" style="2" customWidth="1"/>
    <col min="2078" max="2078" width="6.7109375" style="2" bestFit="1" customWidth="1"/>
    <col min="2079" max="2079" width="0" style="2" hidden="1" customWidth="1"/>
    <col min="2080" max="2080" width="6.42578125" style="2" customWidth="1"/>
    <col min="2081" max="2081" width="8.28515625" style="2" customWidth="1"/>
    <col min="2082" max="2082" width="10.140625" style="2" bestFit="1" customWidth="1"/>
    <col min="2083" max="2083" width="8.5703125" style="2" bestFit="1" customWidth="1"/>
    <col min="2084" max="2084" width="16.140625" style="2" bestFit="1" customWidth="1"/>
    <col min="2085" max="2085" width="9.85546875" style="2" bestFit="1" customWidth="1"/>
    <col min="2086" max="2088" width="8.28515625" style="2" customWidth="1"/>
    <col min="2089" max="2089" width="10.28515625" style="2" customWidth="1"/>
    <col min="2090" max="2090" width="9.140625" style="2" customWidth="1"/>
    <col min="2091" max="2091" width="10.28515625" style="2" customWidth="1"/>
    <col min="2092" max="2092" width="9.140625" style="2" customWidth="1"/>
    <col min="2093" max="2304" width="9.140625" style="2"/>
    <col min="2305" max="2305" width="3.140625" style="2" customWidth="1"/>
    <col min="2306" max="2306" width="7.28515625" style="2" bestFit="1" customWidth="1"/>
    <col min="2307" max="2308" width="7" style="2" bestFit="1" customWidth="1"/>
    <col min="2309" max="2309" width="6" style="2" bestFit="1" customWidth="1"/>
    <col min="2310" max="2310" width="6" style="2" customWidth="1"/>
    <col min="2311" max="2312" width="5" style="2" bestFit="1" customWidth="1"/>
    <col min="2313" max="2313" width="6" style="2" bestFit="1" customWidth="1"/>
    <col min="2314" max="2314" width="6.5703125" style="2" bestFit="1" customWidth="1"/>
    <col min="2315" max="2315" width="8.5703125" style="2" customWidth="1"/>
    <col min="2316" max="2316" width="5" style="2" bestFit="1" customWidth="1"/>
    <col min="2317" max="2317" width="7" style="2" bestFit="1" customWidth="1"/>
    <col min="2318" max="2318" width="6.85546875" style="2" customWidth="1"/>
    <col min="2319" max="2319" width="7.140625" style="2" customWidth="1"/>
    <col min="2320" max="2320" width="6" style="2" bestFit="1" customWidth="1"/>
    <col min="2321" max="2322" width="5" style="2" bestFit="1" customWidth="1"/>
    <col min="2323" max="2323" width="3.28515625" style="2" bestFit="1" customWidth="1"/>
    <col min="2324" max="2324" width="6" style="2" bestFit="1" customWidth="1"/>
    <col min="2325" max="2325" width="7.85546875" style="2" bestFit="1" customWidth="1"/>
    <col min="2326" max="2326" width="3.28515625" style="2" bestFit="1" customWidth="1"/>
    <col min="2327" max="2327" width="4" style="2" bestFit="1" customWidth="1"/>
    <col min="2328" max="2329" width="3.28515625" style="2" bestFit="1" customWidth="1"/>
    <col min="2330" max="2330" width="5" style="2" bestFit="1" customWidth="1"/>
    <col min="2331" max="2331" width="7.140625" style="2" bestFit="1" customWidth="1"/>
    <col min="2332" max="2332" width="5.7109375" style="2" bestFit="1" customWidth="1"/>
    <col min="2333" max="2333" width="5.85546875" style="2" customWidth="1"/>
    <col min="2334" max="2334" width="6.7109375" style="2" bestFit="1" customWidth="1"/>
    <col min="2335" max="2335" width="0" style="2" hidden="1" customWidth="1"/>
    <col min="2336" max="2336" width="6.42578125" style="2" customWidth="1"/>
    <col min="2337" max="2337" width="8.28515625" style="2" customWidth="1"/>
    <col min="2338" max="2338" width="10.140625" style="2" bestFit="1" customWidth="1"/>
    <col min="2339" max="2339" width="8.5703125" style="2" bestFit="1" customWidth="1"/>
    <col min="2340" max="2340" width="16.140625" style="2" bestFit="1" customWidth="1"/>
    <col min="2341" max="2341" width="9.85546875" style="2" bestFit="1" customWidth="1"/>
    <col min="2342" max="2344" width="8.28515625" style="2" customWidth="1"/>
    <col min="2345" max="2345" width="10.28515625" style="2" customWidth="1"/>
    <col min="2346" max="2346" width="9.140625" style="2" customWidth="1"/>
    <col min="2347" max="2347" width="10.28515625" style="2" customWidth="1"/>
    <col min="2348" max="2348" width="9.140625" style="2" customWidth="1"/>
    <col min="2349" max="2560" width="9.140625" style="2"/>
    <col min="2561" max="2561" width="3.140625" style="2" customWidth="1"/>
    <col min="2562" max="2562" width="7.28515625" style="2" bestFit="1" customWidth="1"/>
    <col min="2563" max="2564" width="7" style="2" bestFit="1" customWidth="1"/>
    <col min="2565" max="2565" width="6" style="2" bestFit="1" customWidth="1"/>
    <col min="2566" max="2566" width="6" style="2" customWidth="1"/>
    <col min="2567" max="2568" width="5" style="2" bestFit="1" customWidth="1"/>
    <col min="2569" max="2569" width="6" style="2" bestFit="1" customWidth="1"/>
    <col min="2570" max="2570" width="6.5703125" style="2" bestFit="1" customWidth="1"/>
    <col min="2571" max="2571" width="8.5703125" style="2" customWidth="1"/>
    <col min="2572" max="2572" width="5" style="2" bestFit="1" customWidth="1"/>
    <col min="2573" max="2573" width="7" style="2" bestFit="1" customWidth="1"/>
    <col min="2574" max="2574" width="6.85546875" style="2" customWidth="1"/>
    <col min="2575" max="2575" width="7.140625" style="2" customWidth="1"/>
    <col min="2576" max="2576" width="6" style="2" bestFit="1" customWidth="1"/>
    <col min="2577" max="2578" width="5" style="2" bestFit="1" customWidth="1"/>
    <col min="2579" max="2579" width="3.28515625" style="2" bestFit="1" customWidth="1"/>
    <col min="2580" max="2580" width="6" style="2" bestFit="1" customWidth="1"/>
    <col min="2581" max="2581" width="7.85546875" style="2" bestFit="1" customWidth="1"/>
    <col min="2582" max="2582" width="3.28515625" style="2" bestFit="1" customWidth="1"/>
    <col min="2583" max="2583" width="4" style="2" bestFit="1" customWidth="1"/>
    <col min="2584" max="2585" width="3.28515625" style="2" bestFit="1" customWidth="1"/>
    <col min="2586" max="2586" width="5" style="2" bestFit="1" customWidth="1"/>
    <col min="2587" max="2587" width="7.140625" style="2" bestFit="1" customWidth="1"/>
    <col min="2588" max="2588" width="5.7109375" style="2" bestFit="1" customWidth="1"/>
    <col min="2589" max="2589" width="5.85546875" style="2" customWidth="1"/>
    <col min="2590" max="2590" width="6.7109375" style="2" bestFit="1" customWidth="1"/>
    <col min="2591" max="2591" width="0" style="2" hidden="1" customWidth="1"/>
    <col min="2592" max="2592" width="6.42578125" style="2" customWidth="1"/>
    <col min="2593" max="2593" width="8.28515625" style="2" customWidth="1"/>
    <col min="2594" max="2594" width="10.140625" style="2" bestFit="1" customWidth="1"/>
    <col min="2595" max="2595" width="8.5703125" style="2" bestFit="1" customWidth="1"/>
    <col min="2596" max="2596" width="16.140625" style="2" bestFit="1" customWidth="1"/>
    <col min="2597" max="2597" width="9.85546875" style="2" bestFit="1" customWidth="1"/>
    <col min="2598" max="2600" width="8.28515625" style="2" customWidth="1"/>
    <col min="2601" max="2601" width="10.28515625" style="2" customWidth="1"/>
    <col min="2602" max="2602" width="9.140625" style="2" customWidth="1"/>
    <col min="2603" max="2603" width="10.28515625" style="2" customWidth="1"/>
    <col min="2604" max="2604" width="9.140625" style="2" customWidth="1"/>
    <col min="2605" max="2816" width="9.140625" style="2"/>
    <col min="2817" max="2817" width="3.140625" style="2" customWidth="1"/>
    <col min="2818" max="2818" width="7.28515625" style="2" bestFit="1" customWidth="1"/>
    <col min="2819" max="2820" width="7" style="2" bestFit="1" customWidth="1"/>
    <col min="2821" max="2821" width="6" style="2" bestFit="1" customWidth="1"/>
    <col min="2822" max="2822" width="6" style="2" customWidth="1"/>
    <col min="2823" max="2824" width="5" style="2" bestFit="1" customWidth="1"/>
    <col min="2825" max="2825" width="6" style="2" bestFit="1" customWidth="1"/>
    <col min="2826" max="2826" width="6.5703125" style="2" bestFit="1" customWidth="1"/>
    <col min="2827" max="2827" width="8.5703125" style="2" customWidth="1"/>
    <col min="2828" max="2828" width="5" style="2" bestFit="1" customWidth="1"/>
    <col min="2829" max="2829" width="7" style="2" bestFit="1" customWidth="1"/>
    <col min="2830" max="2830" width="6.85546875" style="2" customWidth="1"/>
    <col min="2831" max="2831" width="7.140625" style="2" customWidth="1"/>
    <col min="2832" max="2832" width="6" style="2" bestFit="1" customWidth="1"/>
    <col min="2833" max="2834" width="5" style="2" bestFit="1" customWidth="1"/>
    <col min="2835" max="2835" width="3.28515625" style="2" bestFit="1" customWidth="1"/>
    <col min="2836" max="2836" width="6" style="2" bestFit="1" customWidth="1"/>
    <col min="2837" max="2837" width="7.85546875" style="2" bestFit="1" customWidth="1"/>
    <col min="2838" max="2838" width="3.28515625" style="2" bestFit="1" customWidth="1"/>
    <col min="2839" max="2839" width="4" style="2" bestFit="1" customWidth="1"/>
    <col min="2840" max="2841" width="3.28515625" style="2" bestFit="1" customWidth="1"/>
    <col min="2842" max="2842" width="5" style="2" bestFit="1" customWidth="1"/>
    <col min="2843" max="2843" width="7.140625" style="2" bestFit="1" customWidth="1"/>
    <col min="2844" max="2844" width="5.7109375" style="2" bestFit="1" customWidth="1"/>
    <col min="2845" max="2845" width="5.85546875" style="2" customWidth="1"/>
    <col min="2846" max="2846" width="6.7109375" style="2" bestFit="1" customWidth="1"/>
    <col min="2847" max="2847" width="0" style="2" hidden="1" customWidth="1"/>
    <col min="2848" max="2848" width="6.42578125" style="2" customWidth="1"/>
    <col min="2849" max="2849" width="8.28515625" style="2" customWidth="1"/>
    <col min="2850" max="2850" width="10.140625" style="2" bestFit="1" customWidth="1"/>
    <col min="2851" max="2851" width="8.5703125" style="2" bestFit="1" customWidth="1"/>
    <col min="2852" max="2852" width="16.140625" style="2" bestFit="1" customWidth="1"/>
    <col min="2853" max="2853" width="9.85546875" style="2" bestFit="1" customWidth="1"/>
    <col min="2854" max="2856" width="8.28515625" style="2" customWidth="1"/>
    <col min="2857" max="2857" width="10.28515625" style="2" customWidth="1"/>
    <col min="2858" max="2858" width="9.140625" style="2" customWidth="1"/>
    <col min="2859" max="2859" width="10.28515625" style="2" customWidth="1"/>
    <col min="2860" max="2860" width="9.140625" style="2" customWidth="1"/>
    <col min="2861" max="3072" width="9.140625" style="2"/>
    <col min="3073" max="3073" width="3.140625" style="2" customWidth="1"/>
    <col min="3074" max="3074" width="7.28515625" style="2" bestFit="1" customWidth="1"/>
    <col min="3075" max="3076" width="7" style="2" bestFit="1" customWidth="1"/>
    <col min="3077" max="3077" width="6" style="2" bestFit="1" customWidth="1"/>
    <col min="3078" max="3078" width="6" style="2" customWidth="1"/>
    <col min="3079" max="3080" width="5" style="2" bestFit="1" customWidth="1"/>
    <col min="3081" max="3081" width="6" style="2" bestFit="1" customWidth="1"/>
    <col min="3082" max="3082" width="6.5703125" style="2" bestFit="1" customWidth="1"/>
    <col min="3083" max="3083" width="8.5703125" style="2" customWidth="1"/>
    <col min="3084" max="3084" width="5" style="2" bestFit="1" customWidth="1"/>
    <col min="3085" max="3085" width="7" style="2" bestFit="1" customWidth="1"/>
    <col min="3086" max="3086" width="6.85546875" style="2" customWidth="1"/>
    <col min="3087" max="3087" width="7.140625" style="2" customWidth="1"/>
    <col min="3088" max="3088" width="6" style="2" bestFit="1" customWidth="1"/>
    <col min="3089" max="3090" width="5" style="2" bestFit="1" customWidth="1"/>
    <col min="3091" max="3091" width="3.28515625" style="2" bestFit="1" customWidth="1"/>
    <col min="3092" max="3092" width="6" style="2" bestFit="1" customWidth="1"/>
    <col min="3093" max="3093" width="7.85546875" style="2" bestFit="1" customWidth="1"/>
    <col min="3094" max="3094" width="3.28515625" style="2" bestFit="1" customWidth="1"/>
    <col min="3095" max="3095" width="4" style="2" bestFit="1" customWidth="1"/>
    <col min="3096" max="3097" width="3.28515625" style="2" bestFit="1" customWidth="1"/>
    <col min="3098" max="3098" width="5" style="2" bestFit="1" customWidth="1"/>
    <col min="3099" max="3099" width="7.140625" style="2" bestFit="1" customWidth="1"/>
    <col min="3100" max="3100" width="5.7109375" style="2" bestFit="1" customWidth="1"/>
    <col min="3101" max="3101" width="5.85546875" style="2" customWidth="1"/>
    <col min="3102" max="3102" width="6.7109375" style="2" bestFit="1" customWidth="1"/>
    <col min="3103" max="3103" width="0" style="2" hidden="1" customWidth="1"/>
    <col min="3104" max="3104" width="6.42578125" style="2" customWidth="1"/>
    <col min="3105" max="3105" width="8.28515625" style="2" customWidth="1"/>
    <col min="3106" max="3106" width="10.140625" style="2" bestFit="1" customWidth="1"/>
    <col min="3107" max="3107" width="8.5703125" style="2" bestFit="1" customWidth="1"/>
    <col min="3108" max="3108" width="16.140625" style="2" bestFit="1" customWidth="1"/>
    <col min="3109" max="3109" width="9.85546875" style="2" bestFit="1" customWidth="1"/>
    <col min="3110" max="3112" width="8.28515625" style="2" customWidth="1"/>
    <col min="3113" max="3113" width="10.28515625" style="2" customWidth="1"/>
    <col min="3114" max="3114" width="9.140625" style="2" customWidth="1"/>
    <col min="3115" max="3115" width="10.28515625" style="2" customWidth="1"/>
    <col min="3116" max="3116" width="9.140625" style="2" customWidth="1"/>
    <col min="3117" max="3328" width="9.140625" style="2"/>
    <col min="3329" max="3329" width="3.140625" style="2" customWidth="1"/>
    <col min="3330" max="3330" width="7.28515625" style="2" bestFit="1" customWidth="1"/>
    <col min="3331" max="3332" width="7" style="2" bestFit="1" customWidth="1"/>
    <col min="3333" max="3333" width="6" style="2" bestFit="1" customWidth="1"/>
    <col min="3334" max="3334" width="6" style="2" customWidth="1"/>
    <col min="3335" max="3336" width="5" style="2" bestFit="1" customWidth="1"/>
    <col min="3337" max="3337" width="6" style="2" bestFit="1" customWidth="1"/>
    <col min="3338" max="3338" width="6.5703125" style="2" bestFit="1" customWidth="1"/>
    <col min="3339" max="3339" width="8.5703125" style="2" customWidth="1"/>
    <col min="3340" max="3340" width="5" style="2" bestFit="1" customWidth="1"/>
    <col min="3341" max="3341" width="7" style="2" bestFit="1" customWidth="1"/>
    <col min="3342" max="3342" width="6.85546875" style="2" customWidth="1"/>
    <col min="3343" max="3343" width="7.140625" style="2" customWidth="1"/>
    <col min="3344" max="3344" width="6" style="2" bestFit="1" customWidth="1"/>
    <col min="3345" max="3346" width="5" style="2" bestFit="1" customWidth="1"/>
    <col min="3347" max="3347" width="3.28515625" style="2" bestFit="1" customWidth="1"/>
    <col min="3348" max="3348" width="6" style="2" bestFit="1" customWidth="1"/>
    <col min="3349" max="3349" width="7.85546875" style="2" bestFit="1" customWidth="1"/>
    <col min="3350" max="3350" width="3.28515625" style="2" bestFit="1" customWidth="1"/>
    <col min="3351" max="3351" width="4" style="2" bestFit="1" customWidth="1"/>
    <col min="3352" max="3353" width="3.28515625" style="2" bestFit="1" customWidth="1"/>
    <col min="3354" max="3354" width="5" style="2" bestFit="1" customWidth="1"/>
    <col min="3355" max="3355" width="7.140625" style="2" bestFit="1" customWidth="1"/>
    <col min="3356" max="3356" width="5.7109375" style="2" bestFit="1" customWidth="1"/>
    <col min="3357" max="3357" width="5.85546875" style="2" customWidth="1"/>
    <col min="3358" max="3358" width="6.7109375" style="2" bestFit="1" customWidth="1"/>
    <col min="3359" max="3359" width="0" style="2" hidden="1" customWidth="1"/>
    <col min="3360" max="3360" width="6.42578125" style="2" customWidth="1"/>
    <col min="3361" max="3361" width="8.28515625" style="2" customWidth="1"/>
    <col min="3362" max="3362" width="10.140625" style="2" bestFit="1" customWidth="1"/>
    <col min="3363" max="3363" width="8.5703125" style="2" bestFit="1" customWidth="1"/>
    <col min="3364" max="3364" width="16.140625" style="2" bestFit="1" customWidth="1"/>
    <col min="3365" max="3365" width="9.85546875" style="2" bestFit="1" customWidth="1"/>
    <col min="3366" max="3368" width="8.28515625" style="2" customWidth="1"/>
    <col min="3369" max="3369" width="10.28515625" style="2" customWidth="1"/>
    <col min="3370" max="3370" width="9.140625" style="2" customWidth="1"/>
    <col min="3371" max="3371" width="10.28515625" style="2" customWidth="1"/>
    <col min="3372" max="3372" width="9.140625" style="2" customWidth="1"/>
    <col min="3373" max="3584" width="9.140625" style="2"/>
    <col min="3585" max="3585" width="3.140625" style="2" customWidth="1"/>
    <col min="3586" max="3586" width="7.28515625" style="2" bestFit="1" customWidth="1"/>
    <col min="3587" max="3588" width="7" style="2" bestFit="1" customWidth="1"/>
    <col min="3589" max="3589" width="6" style="2" bestFit="1" customWidth="1"/>
    <col min="3590" max="3590" width="6" style="2" customWidth="1"/>
    <col min="3591" max="3592" width="5" style="2" bestFit="1" customWidth="1"/>
    <col min="3593" max="3593" width="6" style="2" bestFit="1" customWidth="1"/>
    <col min="3594" max="3594" width="6.5703125" style="2" bestFit="1" customWidth="1"/>
    <col min="3595" max="3595" width="8.5703125" style="2" customWidth="1"/>
    <col min="3596" max="3596" width="5" style="2" bestFit="1" customWidth="1"/>
    <col min="3597" max="3597" width="7" style="2" bestFit="1" customWidth="1"/>
    <col min="3598" max="3598" width="6.85546875" style="2" customWidth="1"/>
    <col min="3599" max="3599" width="7.140625" style="2" customWidth="1"/>
    <col min="3600" max="3600" width="6" style="2" bestFit="1" customWidth="1"/>
    <col min="3601" max="3602" width="5" style="2" bestFit="1" customWidth="1"/>
    <col min="3603" max="3603" width="3.28515625" style="2" bestFit="1" customWidth="1"/>
    <col min="3604" max="3604" width="6" style="2" bestFit="1" customWidth="1"/>
    <col min="3605" max="3605" width="7.85546875" style="2" bestFit="1" customWidth="1"/>
    <col min="3606" max="3606" width="3.28515625" style="2" bestFit="1" customWidth="1"/>
    <col min="3607" max="3607" width="4" style="2" bestFit="1" customWidth="1"/>
    <col min="3608" max="3609" width="3.28515625" style="2" bestFit="1" customWidth="1"/>
    <col min="3610" max="3610" width="5" style="2" bestFit="1" customWidth="1"/>
    <col min="3611" max="3611" width="7.140625" style="2" bestFit="1" customWidth="1"/>
    <col min="3612" max="3612" width="5.7109375" style="2" bestFit="1" customWidth="1"/>
    <col min="3613" max="3613" width="5.85546875" style="2" customWidth="1"/>
    <col min="3614" max="3614" width="6.7109375" style="2" bestFit="1" customWidth="1"/>
    <col min="3615" max="3615" width="0" style="2" hidden="1" customWidth="1"/>
    <col min="3616" max="3616" width="6.42578125" style="2" customWidth="1"/>
    <col min="3617" max="3617" width="8.28515625" style="2" customWidth="1"/>
    <col min="3618" max="3618" width="10.140625" style="2" bestFit="1" customWidth="1"/>
    <col min="3619" max="3619" width="8.5703125" style="2" bestFit="1" customWidth="1"/>
    <col min="3620" max="3620" width="16.140625" style="2" bestFit="1" customWidth="1"/>
    <col min="3621" max="3621" width="9.85546875" style="2" bestFit="1" customWidth="1"/>
    <col min="3622" max="3624" width="8.28515625" style="2" customWidth="1"/>
    <col min="3625" max="3625" width="10.28515625" style="2" customWidth="1"/>
    <col min="3626" max="3626" width="9.140625" style="2" customWidth="1"/>
    <col min="3627" max="3627" width="10.28515625" style="2" customWidth="1"/>
    <col min="3628" max="3628" width="9.140625" style="2" customWidth="1"/>
    <col min="3629" max="3840" width="9.140625" style="2"/>
    <col min="3841" max="3841" width="3.140625" style="2" customWidth="1"/>
    <col min="3842" max="3842" width="7.28515625" style="2" bestFit="1" customWidth="1"/>
    <col min="3843" max="3844" width="7" style="2" bestFit="1" customWidth="1"/>
    <col min="3845" max="3845" width="6" style="2" bestFit="1" customWidth="1"/>
    <col min="3846" max="3846" width="6" style="2" customWidth="1"/>
    <col min="3847" max="3848" width="5" style="2" bestFit="1" customWidth="1"/>
    <col min="3849" max="3849" width="6" style="2" bestFit="1" customWidth="1"/>
    <col min="3850" max="3850" width="6.5703125" style="2" bestFit="1" customWidth="1"/>
    <col min="3851" max="3851" width="8.5703125" style="2" customWidth="1"/>
    <col min="3852" max="3852" width="5" style="2" bestFit="1" customWidth="1"/>
    <col min="3853" max="3853" width="7" style="2" bestFit="1" customWidth="1"/>
    <col min="3854" max="3854" width="6.85546875" style="2" customWidth="1"/>
    <col min="3855" max="3855" width="7.140625" style="2" customWidth="1"/>
    <col min="3856" max="3856" width="6" style="2" bestFit="1" customWidth="1"/>
    <col min="3857" max="3858" width="5" style="2" bestFit="1" customWidth="1"/>
    <col min="3859" max="3859" width="3.28515625" style="2" bestFit="1" customWidth="1"/>
    <col min="3860" max="3860" width="6" style="2" bestFit="1" customWidth="1"/>
    <col min="3861" max="3861" width="7.85546875" style="2" bestFit="1" customWidth="1"/>
    <col min="3862" max="3862" width="3.28515625" style="2" bestFit="1" customWidth="1"/>
    <col min="3863" max="3863" width="4" style="2" bestFit="1" customWidth="1"/>
    <col min="3864" max="3865" width="3.28515625" style="2" bestFit="1" customWidth="1"/>
    <col min="3866" max="3866" width="5" style="2" bestFit="1" customWidth="1"/>
    <col min="3867" max="3867" width="7.140625" style="2" bestFit="1" customWidth="1"/>
    <col min="3868" max="3868" width="5.7109375" style="2" bestFit="1" customWidth="1"/>
    <col min="3869" max="3869" width="5.85546875" style="2" customWidth="1"/>
    <col min="3870" max="3870" width="6.7109375" style="2" bestFit="1" customWidth="1"/>
    <col min="3871" max="3871" width="0" style="2" hidden="1" customWidth="1"/>
    <col min="3872" max="3872" width="6.42578125" style="2" customWidth="1"/>
    <col min="3873" max="3873" width="8.28515625" style="2" customWidth="1"/>
    <col min="3874" max="3874" width="10.140625" style="2" bestFit="1" customWidth="1"/>
    <col min="3875" max="3875" width="8.5703125" style="2" bestFit="1" customWidth="1"/>
    <col min="3876" max="3876" width="16.140625" style="2" bestFit="1" customWidth="1"/>
    <col min="3877" max="3877" width="9.85546875" style="2" bestFit="1" customWidth="1"/>
    <col min="3878" max="3880" width="8.28515625" style="2" customWidth="1"/>
    <col min="3881" max="3881" width="10.28515625" style="2" customWidth="1"/>
    <col min="3882" max="3882" width="9.140625" style="2" customWidth="1"/>
    <col min="3883" max="3883" width="10.28515625" style="2" customWidth="1"/>
    <col min="3884" max="3884" width="9.140625" style="2" customWidth="1"/>
    <col min="3885" max="4096" width="9.140625" style="2"/>
    <col min="4097" max="4097" width="3.140625" style="2" customWidth="1"/>
    <col min="4098" max="4098" width="7.28515625" style="2" bestFit="1" customWidth="1"/>
    <col min="4099" max="4100" width="7" style="2" bestFit="1" customWidth="1"/>
    <col min="4101" max="4101" width="6" style="2" bestFit="1" customWidth="1"/>
    <col min="4102" max="4102" width="6" style="2" customWidth="1"/>
    <col min="4103" max="4104" width="5" style="2" bestFit="1" customWidth="1"/>
    <col min="4105" max="4105" width="6" style="2" bestFit="1" customWidth="1"/>
    <col min="4106" max="4106" width="6.5703125" style="2" bestFit="1" customWidth="1"/>
    <col min="4107" max="4107" width="8.5703125" style="2" customWidth="1"/>
    <col min="4108" max="4108" width="5" style="2" bestFit="1" customWidth="1"/>
    <col min="4109" max="4109" width="7" style="2" bestFit="1" customWidth="1"/>
    <col min="4110" max="4110" width="6.85546875" style="2" customWidth="1"/>
    <col min="4111" max="4111" width="7.140625" style="2" customWidth="1"/>
    <col min="4112" max="4112" width="6" style="2" bestFit="1" customWidth="1"/>
    <col min="4113" max="4114" width="5" style="2" bestFit="1" customWidth="1"/>
    <col min="4115" max="4115" width="3.28515625" style="2" bestFit="1" customWidth="1"/>
    <col min="4116" max="4116" width="6" style="2" bestFit="1" customWidth="1"/>
    <col min="4117" max="4117" width="7.85546875" style="2" bestFit="1" customWidth="1"/>
    <col min="4118" max="4118" width="3.28515625" style="2" bestFit="1" customWidth="1"/>
    <col min="4119" max="4119" width="4" style="2" bestFit="1" customWidth="1"/>
    <col min="4120" max="4121" width="3.28515625" style="2" bestFit="1" customWidth="1"/>
    <col min="4122" max="4122" width="5" style="2" bestFit="1" customWidth="1"/>
    <col min="4123" max="4123" width="7.140625" style="2" bestFit="1" customWidth="1"/>
    <col min="4124" max="4124" width="5.7109375" style="2" bestFit="1" customWidth="1"/>
    <col min="4125" max="4125" width="5.85546875" style="2" customWidth="1"/>
    <col min="4126" max="4126" width="6.7109375" style="2" bestFit="1" customWidth="1"/>
    <col min="4127" max="4127" width="0" style="2" hidden="1" customWidth="1"/>
    <col min="4128" max="4128" width="6.42578125" style="2" customWidth="1"/>
    <col min="4129" max="4129" width="8.28515625" style="2" customWidth="1"/>
    <col min="4130" max="4130" width="10.140625" style="2" bestFit="1" customWidth="1"/>
    <col min="4131" max="4131" width="8.5703125" style="2" bestFit="1" customWidth="1"/>
    <col min="4132" max="4132" width="16.140625" style="2" bestFit="1" customWidth="1"/>
    <col min="4133" max="4133" width="9.85546875" style="2" bestFit="1" customWidth="1"/>
    <col min="4134" max="4136" width="8.28515625" style="2" customWidth="1"/>
    <col min="4137" max="4137" width="10.28515625" style="2" customWidth="1"/>
    <col min="4138" max="4138" width="9.140625" style="2" customWidth="1"/>
    <col min="4139" max="4139" width="10.28515625" style="2" customWidth="1"/>
    <col min="4140" max="4140" width="9.140625" style="2" customWidth="1"/>
    <col min="4141" max="4352" width="9.140625" style="2"/>
    <col min="4353" max="4353" width="3.140625" style="2" customWidth="1"/>
    <col min="4354" max="4354" width="7.28515625" style="2" bestFit="1" customWidth="1"/>
    <col min="4355" max="4356" width="7" style="2" bestFit="1" customWidth="1"/>
    <col min="4357" max="4357" width="6" style="2" bestFit="1" customWidth="1"/>
    <col min="4358" max="4358" width="6" style="2" customWidth="1"/>
    <col min="4359" max="4360" width="5" style="2" bestFit="1" customWidth="1"/>
    <col min="4361" max="4361" width="6" style="2" bestFit="1" customWidth="1"/>
    <col min="4362" max="4362" width="6.5703125" style="2" bestFit="1" customWidth="1"/>
    <col min="4363" max="4363" width="8.5703125" style="2" customWidth="1"/>
    <col min="4364" max="4364" width="5" style="2" bestFit="1" customWidth="1"/>
    <col min="4365" max="4365" width="7" style="2" bestFit="1" customWidth="1"/>
    <col min="4366" max="4366" width="6.85546875" style="2" customWidth="1"/>
    <col min="4367" max="4367" width="7.140625" style="2" customWidth="1"/>
    <col min="4368" max="4368" width="6" style="2" bestFit="1" customWidth="1"/>
    <col min="4369" max="4370" width="5" style="2" bestFit="1" customWidth="1"/>
    <col min="4371" max="4371" width="3.28515625" style="2" bestFit="1" customWidth="1"/>
    <col min="4372" max="4372" width="6" style="2" bestFit="1" customWidth="1"/>
    <col min="4373" max="4373" width="7.85546875" style="2" bestFit="1" customWidth="1"/>
    <col min="4374" max="4374" width="3.28515625" style="2" bestFit="1" customWidth="1"/>
    <col min="4375" max="4375" width="4" style="2" bestFit="1" customWidth="1"/>
    <col min="4376" max="4377" width="3.28515625" style="2" bestFit="1" customWidth="1"/>
    <col min="4378" max="4378" width="5" style="2" bestFit="1" customWidth="1"/>
    <col min="4379" max="4379" width="7.140625" style="2" bestFit="1" customWidth="1"/>
    <col min="4380" max="4380" width="5.7109375" style="2" bestFit="1" customWidth="1"/>
    <col min="4381" max="4381" width="5.85546875" style="2" customWidth="1"/>
    <col min="4382" max="4382" width="6.7109375" style="2" bestFit="1" customWidth="1"/>
    <col min="4383" max="4383" width="0" style="2" hidden="1" customWidth="1"/>
    <col min="4384" max="4384" width="6.42578125" style="2" customWidth="1"/>
    <col min="4385" max="4385" width="8.28515625" style="2" customWidth="1"/>
    <col min="4386" max="4386" width="10.140625" style="2" bestFit="1" customWidth="1"/>
    <col min="4387" max="4387" width="8.5703125" style="2" bestFit="1" customWidth="1"/>
    <col min="4388" max="4388" width="16.140625" style="2" bestFit="1" customWidth="1"/>
    <col min="4389" max="4389" width="9.85546875" style="2" bestFit="1" customWidth="1"/>
    <col min="4390" max="4392" width="8.28515625" style="2" customWidth="1"/>
    <col min="4393" max="4393" width="10.28515625" style="2" customWidth="1"/>
    <col min="4394" max="4394" width="9.140625" style="2" customWidth="1"/>
    <col min="4395" max="4395" width="10.28515625" style="2" customWidth="1"/>
    <col min="4396" max="4396" width="9.140625" style="2" customWidth="1"/>
    <col min="4397" max="4608" width="9.140625" style="2"/>
    <col min="4609" max="4609" width="3.140625" style="2" customWidth="1"/>
    <col min="4610" max="4610" width="7.28515625" style="2" bestFit="1" customWidth="1"/>
    <col min="4611" max="4612" width="7" style="2" bestFit="1" customWidth="1"/>
    <col min="4613" max="4613" width="6" style="2" bestFit="1" customWidth="1"/>
    <col min="4614" max="4614" width="6" style="2" customWidth="1"/>
    <col min="4615" max="4616" width="5" style="2" bestFit="1" customWidth="1"/>
    <col min="4617" max="4617" width="6" style="2" bestFit="1" customWidth="1"/>
    <col min="4618" max="4618" width="6.5703125" style="2" bestFit="1" customWidth="1"/>
    <col min="4619" max="4619" width="8.5703125" style="2" customWidth="1"/>
    <col min="4620" max="4620" width="5" style="2" bestFit="1" customWidth="1"/>
    <col min="4621" max="4621" width="7" style="2" bestFit="1" customWidth="1"/>
    <col min="4622" max="4622" width="6.85546875" style="2" customWidth="1"/>
    <col min="4623" max="4623" width="7.140625" style="2" customWidth="1"/>
    <col min="4624" max="4624" width="6" style="2" bestFit="1" customWidth="1"/>
    <col min="4625" max="4626" width="5" style="2" bestFit="1" customWidth="1"/>
    <col min="4627" max="4627" width="3.28515625" style="2" bestFit="1" customWidth="1"/>
    <col min="4628" max="4628" width="6" style="2" bestFit="1" customWidth="1"/>
    <col min="4629" max="4629" width="7.85546875" style="2" bestFit="1" customWidth="1"/>
    <col min="4630" max="4630" width="3.28515625" style="2" bestFit="1" customWidth="1"/>
    <col min="4631" max="4631" width="4" style="2" bestFit="1" customWidth="1"/>
    <col min="4632" max="4633" width="3.28515625" style="2" bestFit="1" customWidth="1"/>
    <col min="4634" max="4634" width="5" style="2" bestFit="1" customWidth="1"/>
    <col min="4635" max="4635" width="7.140625" style="2" bestFit="1" customWidth="1"/>
    <col min="4636" max="4636" width="5.7109375" style="2" bestFit="1" customWidth="1"/>
    <col min="4637" max="4637" width="5.85546875" style="2" customWidth="1"/>
    <col min="4638" max="4638" width="6.7109375" style="2" bestFit="1" customWidth="1"/>
    <col min="4639" max="4639" width="0" style="2" hidden="1" customWidth="1"/>
    <col min="4640" max="4640" width="6.42578125" style="2" customWidth="1"/>
    <col min="4641" max="4641" width="8.28515625" style="2" customWidth="1"/>
    <col min="4642" max="4642" width="10.140625" style="2" bestFit="1" customWidth="1"/>
    <col min="4643" max="4643" width="8.5703125" style="2" bestFit="1" customWidth="1"/>
    <col min="4644" max="4644" width="16.140625" style="2" bestFit="1" customWidth="1"/>
    <col min="4645" max="4645" width="9.85546875" style="2" bestFit="1" customWidth="1"/>
    <col min="4646" max="4648" width="8.28515625" style="2" customWidth="1"/>
    <col min="4649" max="4649" width="10.28515625" style="2" customWidth="1"/>
    <col min="4650" max="4650" width="9.140625" style="2" customWidth="1"/>
    <col min="4651" max="4651" width="10.28515625" style="2" customWidth="1"/>
    <col min="4652" max="4652" width="9.140625" style="2" customWidth="1"/>
    <col min="4653" max="4864" width="9.140625" style="2"/>
    <col min="4865" max="4865" width="3.140625" style="2" customWidth="1"/>
    <col min="4866" max="4866" width="7.28515625" style="2" bestFit="1" customWidth="1"/>
    <col min="4867" max="4868" width="7" style="2" bestFit="1" customWidth="1"/>
    <col min="4869" max="4869" width="6" style="2" bestFit="1" customWidth="1"/>
    <col min="4870" max="4870" width="6" style="2" customWidth="1"/>
    <col min="4871" max="4872" width="5" style="2" bestFit="1" customWidth="1"/>
    <col min="4873" max="4873" width="6" style="2" bestFit="1" customWidth="1"/>
    <col min="4874" max="4874" width="6.5703125" style="2" bestFit="1" customWidth="1"/>
    <col min="4875" max="4875" width="8.5703125" style="2" customWidth="1"/>
    <col min="4876" max="4876" width="5" style="2" bestFit="1" customWidth="1"/>
    <col min="4877" max="4877" width="7" style="2" bestFit="1" customWidth="1"/>
    <col min="4878" max="4878" width="6.85546875" style="2" customWidth="1"/>
    <col min="4879" max="4879" width="7.140625" style="2" customWidth="1"/>
    <col min="4880" max="4880" width="6" style="2" bestFit="1" customWidth="1"/>
    <col min="4881" max="4882" width="5" style="2" bestFit="1" customWidth="1"/>
    <col min="4883" max="4883" width="3.28515625" style="2" bestFit="1" customWidth="1"/>
    <col min="4884" max="4884" width="6" style="2" bestFit="1" customWidth="1"/>
    <col min="4885" max="4885" width="7.85546875" style="2" bestFit="1" customWidth="1"/>
    <col min="4886" max="4886" width="3.28515625" style="2" bestFit="1" customWidth="1"/>
    <col min="4887" max="4887" width="4" style="2" bestFit="1" customWidth="1"/>
    <col min="4888" max="4889" width="3.28515625" style="2" bestFit="1" customWidth="1"/>
    <col min="4890" max="4890" width="5" style="2" bestFit="1" customWidth="1"/>
    <col min="4891" max="4891" width="7.140625" style="2" bestFit="1" customWidth="1"/>
    <col min="4892" max="4892" width="5.7109375" style="2" bestFit="1" customWidth="1"/>
    <col min="4893" max="4893" width="5.85546875" style="2" customWidth="1"/>
    <col min="4894" max="4894" width="6.7109375" style="2" bestFit="1" customWidth="1"/>
    <col min="4895" max="4895" width="0" style="2" hidden="1" customWidth="1"/>
    <col min="4896" max="4896" width="6.42578125" style="2" customWidth="1"/>
    <col min="4897" max="4897" width="8.28515625" style="2" customWidth="1"/>
    <col min="4898" max="4898" width="10.140625" style="2" bestFit="1" customWidth="1"/>
    <col min="4899" max="4899" width="8.5703125" style="2" bestFit="1" customWidth="1"/>
    <col min="4900" max="4900" width="16.140625" style="2" bestFit="1" customWidth="1"/>
    <col min="4901" max="4901" width="9.85546875" style="2" bestFit="1" customWidth="1"/>
    <col min="4902" max="4904" width="8.28515625" style="2" customWidth="1"/>
    <col min="4905" max="4905" width="10.28515625" style="2" customWidth="1"/>
    <col min="4906" max="4906" width="9.140625" style="2" customWidth="1"/>
    <col min="4907" max="4907" width="10.28515625" style="2" customWidth="1"/>
    <col min="4908" max="4908" width="9.140625" style="2" customWidth="1"/>
    <col min="4909" max="5120" width="9.140625" style="2"/>
    <col min="5121" max="5121" width="3.140625" style="2" customWidth="1"/>
    <col min="5122" max="5122" width="7.28515625" style="2" bestFit="1" customWidth="1"/>
    <col min="5123" max="5124" width="7" style="2" bestFit="1" customWidth="1"/>
    <col min="5125" max="5125" width="6" style="2" bestFit="1" customWidth="1"/>
    <col min="5126" max="5126" width="6" style="2" customWidth="1"/>
    <col min="5127" max="5128" width="5" style="2" bestFit="1" customWidth="1"/>
    <col min="5129" max="5129" width="6" style="2" bestFit="1" customWidth="1"/>
    <col min="5130" max="5130" width="6.5703125" style="2" bestFit="1" customWidth="1"/>
    <col min="5131" max="5131" width="8.5703125" style="2" customWidth="1"/>
    <col min="5132" max="5132" width="5" style="2" bestFit="1" customWidth="1"/>
    <col min="5133" max="5133" width="7" style="2" bestFit="1" customWidth="1"/>
    <col min="5134" max="5134" width="6.85546875" style="2" customWidth="1"/>
    <col min="5135" max="5135" width="7.140625" style="2" customWidth="1"/>
    <col min="5136" max="5136" width="6" style="2" bestFit="1" customWidth="1"/>
    <col min="5137" max="5138" width="5" style="2" bestFit="1" customWidth="1"/>
    <col min="5139" max="5139" width="3.28515625" style="2" bestFit="1" customWidth="1"/>
    <col min="5140" max="5140" width="6" style="2" bestFit="1" customWidth="1"/>
    <col min="5141" max="5141" width="7.85546875" style="2" bestFit="1" customWidth="1"/>
    <col min="5142" max="5142" width="3.28515625" style="2" bestFit="1" customWidth="1"/>
    <col min="5143" max="5143" width="4" style="2" bestFit="1" customWidth="1"/>
    <col min="5144" max="5145" width="3.28515625" style="2" bestFit="1" customWidth="1"/>
    <col min="5146" max="5146" width="5" style="2" bestFit="1" customWidth="1"/>
    <col min="5147" max="5147" width="7.140625" style="2" bestFit="1" customWidth="1"/>
    <col min="5148" max="5148" width="5.7109375" style="2" bestFit="1" customWidth="1"/>
    <col min="5149" max="5149" width="5.85546875" style="2" customWidth="1"/>
    <col min="5150" max="5150" width="6.7109375" style="2" bestFit="1" customWidth="1"/>
    <col min="5151" max="5151" width="0" style="2" hidden="1" customWidth="1"/>
    <col min="5152" max="5152" width="6.42578125" style="2" customWidth="1"/>
    <col min="5153" max="5153" width="8.28515625" style="2" customWidth="1"/>
    <col min="5154" max="5154" width="10.140625" style="2" bestFit="1" customWidth="1"/>
    <col min="5155" max="5155" width="8.5703125" style="2" bestFit="1" customWidth="1"/>
    <col min="5156" max="5156" width="16.140625" style="2" bestFit="1" customWidth="1"/>
    <col min="5157" max="5157" width="9.85546875" style="2" bestFit="1" customWidth="1"/>
    <col min="5158" max="5160" width="8.28515625" style="2" customWidth="1"/>
    <col min="5161" max="5161" width="10.28515625" style="2" customWidth="1"/>
    <col min="5162" max="5162" width="9.140625" style="2" customWidth="1"/>
    <col min="5163" max="5163" width="10.28515625" style="2" customWidth="1"/>
    <col min="5164" max="5164" width="9.140625" style="2" customWidth="1"/>
    <col min="5165" max="5376" width="9.140625" style="2"/>
    <col min="5377" max="5377" width="3.140625" style="2" customWidth="1"/>
    <col min="5378" max="5378" width="7.28515625" style="2" bestFit="1" customWidth="1"/>
    <col min="5379" max="5380" width="7" style="2" bestFit="1" customWidth="1"/>
    <col min="5381" max="5381" width="6" style="2" bestFit="1" customWidth="1"/>
    <col min="5382" max="5382" width="6" style="2" customWidth="1"/>
    <col min="5383" max="5384" width="5" style="2" bestFit="1" customWidth="1"/>
    <col min="5385" max="5385" width="6" style="2" bestFit="1" customWidth="1"/>
    <col min="5386" max="5386" width="6.5703125" style="2" bestFit="1" customWidth="1"/>
    <col min="5387" max="5387" width="8.5703125" style="2" customWidth="1"/>
    <col min="5388" max="5388" width="5" style="2" bestFit="1" customWidth="1"/>
    <col min="5389" max="5389" width="7" style="2" bestFit="1" customWidth="1"/>
    <col min="5390" max="5390" width="6.85546875" style="2" customWidth="1"/>
    <col min="5391" max="5391" width="7.140625" style="2" customWidth="1"/>
    <col min="5392" max="5392" width="6" style="2" bestFit="1" customWidth="1"/>
    <col min="5393" max="5394" width="5" style="2" bestFit="1" customWidth="1"/>
    <col min="5395" max="5395" width="3.28515625" style="2" bestFit="1" customWidth="1"/>
    <col min="5396" max="5396" width="6" style="2" bestFit="1" customWidth="1"/>
    <col min="5397" max="5397" width="7.85546875" style="2" bestFit="1" customWidth="1"/>
    <col min="5398" max="5398" width="3.28515625" style="2" bestFit="1" customWidth="1"/>
    <col min="5399" max="5399" width="4" style="2" bestFit="1" customWidth="1"/>
    <col min="5400" max="5401" width="3.28515625" style="2" bestFit="1" customWidth="1"/>
    <col min="5402" max="5402" width="5" style="2" bestFit="1" customWidth="1"/>
    <col min="5403" max="5403" width="7.140625" style="2" bestFit="1" customWidth="1"/>
    <col min="5404" max="5404" width="5.7109375" style="2" bestFit="1" customWidth="1"/>
    <col min="5405" max="5405" width="5.85546875" style="2" customWidth="1"/>
    <col min="5406" max="5406" width="6.7109375" style="2" bestFit="1" customWidth="1"/>
    <col min="5407" max="5407" width="0" style="2" hidden="1" customWidth="1"/>
    <col min="5408" max="5408" width="6.42578125" style="2" customWidth="1"/>
    <col min="5409" max="5409" width="8.28515625" style="2" customWidth="1"/>
    <col min="5410" max="5410" width="10.140625" style="2" bestFit="1" customWidth="1"/>
    <col min="5411" max="5411" width="8.5703125" style="2" bestFit="1" customWidth="1"/>
    <col min="5412" max="5412" width="16.140625" style="2" bestFit="1" customWidth="1"/>
    <col min="5413" max="5413" width="9.85546875" style="2" bestFit="1" customWidth="1"/>
    <col min="5414" max="5416" width="8.28515625" style="2" customWidth="1"/>
    <col min="5417" max="5417" width="10.28515625" style="2" customWidth="1"/>
    <col min="5418" max="5418" width="9.140625" style="2" customWidth="1"/>
    <col min="5419" max="5419" width="10.28515625" style="2" customWidth="1"/>
    <col min="5420" max="5420" width="9.140625" style="2" customWidth="1"/>
    <col min="5421" max="5632" width="9.140625" style="2"/>
    <col min="5633" max="5633" width="3.140625" style="2" customWidth="1"/>
    <col min="5634" max="5634" width="7.28515625" style="2" bestFit="1" customWidth="1"/>
    <col min="5635" max="5636" width="7" style="2" bestFit="1" customWidth="1"/>
    <col min="5637" max="5637" width="6" style="2" bestFit="1" customWidth="1"/>
    <col min="5638" max="5638" width="6" style="2" customWidth="1"/>
    <col min="5639" max="5640" width="5" style="2" bestFit="1" customWidth="1"/>
    <col min="5641" max="5641" width="6" style="2" bestFit="1" customWidth="1"/>
    <col min="5642" max="5642" width="6.5703125" style="2" bestFit="1" customWidth="1"/>
    <col min="5643" max="5643" width="8.5703125" style="2" customWidth="1"/>
    <col min="5644" max="5644" width="5" style="2" bestFit="1" customWidth="1"/>
    <col min="5645" max="5645" width="7" style="2" bestFit="1" customWidth="1"/>
    <col min="5646" max="5646" width="6.85546875" style="2" customWidth="1"/>
    <col min="5647" max="5647" width="7.140625" style="2" customWidth="1"/>
    <col min="5648" max="5648" width="6" style="2" bestFit="1" customWidth="1"/>
    <col min="5649" max="5650" width="5" style="2" bestFit="1" customWidth="1"/>
    <col min="5651" max="5651" width="3.28515625" style="2" bestFit="1" customWidth="1"/>
    <col min="5652" max="5652" width="6" style="2" bestFit="1" customWidth="1"/>
    <col min="5653" max="5653" width="7.85546875" style="2" bestFit="1" customWidth="1"/>
    <col min="5654" max="5654" width="3.28515625" style="2" bestFit="1" customWidth="1"/>
    <col min="5655" max="5655" width="4" style="2" bestFit="1" customWidth="1"/>
    <col min="5656" max="5657" width="3.28515625" style="2" bestFit="1" customWidth="1"/>
    <col min="5658" max="5658" width="5" style="2" bestFit="1" customWidth="1"/>
    <col min="5659" max="5659" width="7.140625" style="2" bestFit="1" customWidth="1"/>
    <col min="5660" max="5660" width="5.7109375" style="2" bestFit="1" customWidth="1"/>
    <col min="5661" max="5661" width="5.85546875" style="2" customWidth="1"/>
    <col min="5662" max="5662" width="6.7109375" style="2" bestFit="1" customWidth="1"/>
    <col min="5663" max="5663" width="0" style="2" hidden="1" customWidth="1"/>
    <col min="5664" max="5664" width="6.42578125" style="2" customWidth="1"/>
    <col min="5665" max="5665" width="8.28515625" style="2" customWidth="1"/>
    <col min="5666" max="5666" width="10.140625" style="2" bestFit="1" customWidth="1"/>
    <col min="5667" max="5667" width="8.5703125" style="2" bestFit="1" customWidth="1"/>
    <col min="5668" max="5668" width="16.140625" style="2" bestFit="1" customWidth="1"/>
    <col min="5669" max="5669" width="9.85546875" style="2" bestFit="1" customWidth="1"/>
    <col min="5670" max="5672" width="8.28515625" style="2" customWidth="1"/>
    <col min="5673" max="5673" width="10.28515625" style="2" customWidth="1"/>
    <col min="5674" max="5674" width="9.140625" style="2" customWidth="1"/>
    <col min="5675" max="5675" width="10.28515625" style="2" customWidth="1"/>
    <col min="5676" max="5676" width="9.140625" style="2" customWidth="1"/>
    <col min="5677" max="5888" width="9.140625" style="2"/>
    <col min="5889" max="5889" width="3.140625" style="2" customWidth="1"/>
    <col min="5890" max="5890" width="7.28515625" style="2" bestFit="1" customWidth="1"/>
    <col min="5891" max="5892" width="7" style="2" bestFit="1" customWidth="1"/>
    <col min="5893" max="5893" width="6" style="2" bestFit="1" customWidth="1"/>
    <col min="5894" max="5894" width="6" style="2" customWidth="1"/>
    <col min="5895" max="5896" width="5" style="2" bestFit="1" customWidth="1"/>
    <col min="5897" max="5897" width="6" style="2" bestFit="1" customWidth="1"/>
    <col min="5898" max="5898" width="6.5703125" style="2" bestFit="1" customWidth="1"/>
    <col min="5899" max="5899" width="8.5703125" style="2" customWidth="1"/>
    <col min="5900" max="5900" width="5" style="2" bestFit="1" customWidth="1"/>
    <col min="5901" max="5901" width="7" style="2" bestFit="1" customWidth="1"/>
    <col min="5902" max="5902" width="6.85546875" style="2" customWidth="1"/>
    <col min="5903" max="5903" width="7.140625" style="2" customWidth="1"/>
    <col min="5904" max="5904" width="6" style="2" bestFit="1" customWidth="1"/>
    <col min="5905" max="5906" width="5" style="2" bestFit="1" customWidth="1"/>
    <col min="5907" max="5907" width="3.28515625" style="2" bestFit="1" customWidth="1"/>
    <col min="5908" max="5908" width="6" style="2" bestFit="1" customWidth="1"/>
    <col min="5909" max="5909" width="7.85546875" style="2" bestFit="1" customWidth="1"/>
    <col min="5910" max="5910" width="3.28515625" style="2" bestFit="1" customWidth="1"/>
    <col min="5911" max="5911" width="4" style="2" bestFit="1" customWidth="1"/>
    <col min="5912" max="5913" width="3.28515625" style="2" bestFit="1" customWidth="1"/>
    <col min="5914" max="5914" width="5" style="2" bestFit="1" customWidth="1"/>
    <col min="5915" max="5915" width="7.140625" style="2" bestFit="1" customWidth="1"/>
    <col min="5916" max="5916" width="5.7109375" style="2" bestFit="1" customWidth="1"/>
    <col min="5917" max="5917" width="5.85546875" style="2" customWidth="1"/>
    <col min="5918" max="5918" width="6.7109375" style="2" bestFit="1" customWidth="1"/>
    <col min="5919" max="5919" width="0" style="2" hidden="1" customWidth="1"/>
    <col min="5920" max="5920" width="6.42578125" style="2" customWidth="1"/>
    <col min="5921" max="5921" width="8.28515625" style="2" customWidth="1"/>
    <col min="5922" max="5922" width="10.140625" style="2" bestFit="1" customWidth="1"/>
    <col min="5923" max="5923" width="8.5703125" style="2" bestFit="1" customWidth="1"/>
    <col min="5924" max="5924" width="16.140625" style="2" bestFit="1" customWidth="1"/>
    <col min="5925" max="5925" width="9.85546875" style="2" bestFit="1" customWidth="1"/>
    <col min="5926" max="5928" width="8.28515625" style="2" customWidth="1"/>
    <col min="5929" max="5929" width="10.28515625" style="2" customWidth="1"/>
    <col min="5930" max="5930" width="9.140625" style="2" customWidth="1"/>
    <col min="5931" max="5931" width="10.28515625" style="2" customWidth="1"/>
    <col min="5932" max="5932" width="9.140625" style="2" customWidth="1"/>
    <col min="5933" max="6144" width="9.140625" style="2"/>
    <col min="6145" max="6145" width="3.140625" style="2" customWidth="1"/>
    <col min="6146" max="6146" width="7.28515625" style="2" bestFit="1" customWidth="1"/>
    <col min="6147" max="6148" width="7" style="2" bestFit="1" customWidth="1"/>
    <col min="6149" max="6149" width="6" style="2" bestFit="1" customWidth="1"/>
    <col min="6150" max="6150" width="6" style="2" customWidth="1"/>
    <col min="6151" max="6152" width="5" style="2" bestFit="1" customWidth="1"/>
    <col min="6153" max="6153" width="6" style="2" bestFit="1" customWidth="1"/>
    <col min="6154" max="6154" width="6.5703125" style="2" bestFit="1" customWidth="1"/>
    <col min="6155" max="6155" width="8.5703125" style="2" customWidth="1"/>
    <col min="6156" max="6156" width="5" style="2" bestFit="1" customWidth="1"/>
    <col min="6157" max="6157" width="7" style="2" bestFit="1" customWidth="1"/>
    <col min="6158" max="6158" width="6.85546875" style="2" customWidth="1"/>
    <col min="6159" max="6159" width="7.140625" style="2" customWidth="1"/>
    <col min="6160" max="6160" width="6" style="2" bestFit="1" customWidth="1"/>
    <col min="6161" max="6162" width="5" style="2" bestFit="1" customWidth="1"/>
    <col min="6163" max="6163" width="3.28515625" style="2" bestFit="1" customWidth="1"/>
    <col min="6164" max="6164" width="6" style="2" bestFit="1" customWidth="1"/>
    <col min="6165" max="6165" width="7.85546875" style="2" bestFit="1" customWidth="1"/>
    <col min="6166" max="6166" width="3.28515625" style="2" bestFit="1" customWidth="1"/>
    <col min="6167" max="6167" width="4" style="2" bestFit="1" customWidth="1"/>
    <col min="6168" max="6169" width="3.28515625" style="2" bestFit="1" customWidth="1"/>
    <col min="6170" max="6170" width="5" style="2" bestFit="1" customWidth="1"/>
    <col min="6171" max="6171" width="7.140625" style="2" bestFit="1" customWidth="1"/>
    <col min="6172" max="6172" width="5.7109375" style="2" bestFit="1" customWidth="1"/>
    <col min="6173" max="6173" width="5.85546875" style="2" customWidth="1"/>
    <col min="6174" max="6174" width="6.7109375" style="2" bestFit="1" customWidth="1"/>
    <col min="6175" max="6175" width="0" style="2" hidden="1" customWidth="1"/>
    <col min="6176" max="6176" width="6.42578125" style="2" customWidth="1"/>
    <col min="6177" max="6177" width="8.28515625" style="2" customWidth="1"/>
    <col min="6178" max="6178" width="10.140625" style="2" bestFit="1" customWidth="1"/>
    <col min="6179" max="6179" width="8.5703125" style="2" bestFit="1" customWidth="1"/>
    <col min="6180" max="6180" width="16.140625" style="2" bestFit="1" customWidth="1"/>
    <col min="6181" max="6181" width="9.85546875" style="2" bestFit="1" customWidth="1"/>
    <col min="6182" max="6184" width="8.28515625" style="2" customWidth="1"/>
    <col min="6185" max="6185" width="10.28515625" style="2" customWidth="1"/>
    <col min="6186" max="6186" width="9.140625" style="2" customWidth="1"/>
    <col min="6187" max="6187" width="10.28515625" style="2" customWidth="1"/>
    <col min="6188" max="6188" width="9.140625" style="2" customWidth="1"/>
    <col min="6189" max="6400" width="9.140625" style="2"/>
    <col min="6401" max="6401" width="3.140625" style="2" customWidth="1"/>
    <col min="6402" max="6402" width="7.28515625" style="2" bestFit="1" customWidth="1"/>
    <col min="6403" max="6404" width="7" style="2" bestFit="1" customWidth="1"/>
    <col min="6405" max="6405" width="6" style="2" bestFit="1" customWidth="1"/>
    <col min="6406" max="6406" width="6" style="2" customWidth="1"/>
    <col min="6407" max="6408" width="5" style="2" bestFit="1" customWidth="1"/>
    <col min="6409" max="6409" width="6" style="2" bestFit="1" customWidth="1"/>
    <col min="6410" max="6410" width="6.5703125" style="2" bestFit="1" customWidth="1"/>
    <col min="6411" max="6411" width="8.5703125" style="2" customWidth="1"/>
    <col min="6412" max="6412" width="5" style="2" bestFit="1" customWidth="1"/>
    <col min="6413" max="6413" width="7" style="2" bestFit="1" customWidth="1"/>
    <col min="6414" max="6414" width="6.85546875" style="2" customWidth="1"/>
    <col min="6415" max="6415" width="7.140625" style="2" customWidth="1"/>
    <col min="6416" max="6416" width="6" style="2" bestFit="1" customWidth="1"/>
    <col min="6417" max="6418" width="5" style="2" bestFit="1" customWidth="1"/>
    <col min="6419" max="6419" width="3.28515625" style="2" bestFit="1" customWidth="1"/>
    <col min="6420" max="6420" width="6" style="2" bestFit="1" customWidth="1"/>
    <col min="6421" max="6421" width="7.85546875" style="2" bestFit="1" customWidth="1"/>
    <col min="6422" max="6422" width="3.28515625" style="2" bestFit="1" customWidth="1"/>
    <col min="6423" max="6423" width="4" style="2" bestFit="1" customWidth="1"/>
    <col min="6424" max="6425" width="3.28515625" style="2" bestFit="1" customWidth="1"/>
    <col min="6426" max="6426" width="5" style="2" bestFit="1" customWidth="1"/>
    <col min="6427" max="6427" width="7.140625" style="2" bestFit="1" customWidth="1"/>
    <col min="6428" max="6428" width="5.7109375" style="2" bestFit="1" customWidth="1"/>
    <col min="6429" max="6429" width="5.85546875" style="2" customWidth="1"/>
    <col min="6430" max="6430" width="6.7109375" style="2" bestFit="1" customWidth="1"/>
    <col min="6431" max="6431" width="0" style="2" hidden="1" customWidth="1"/>
    <col min="6432" max="6432" width="6.42578125" style="2" customWidth="1"/>
    <col min="6433" max="6433" width="8.28515625" style="2" customWidth="1"/>
    <col min="6434" max="6434" width="10.140625" style="2" bestFit="1" customWidth="1"/>
    <col min="6435" max="6435" width="8.5703125" style="2" bestFit="1" customWidth="1"/>
    <col min="6436" max="6436" width="16.140625" style="2" bestFit="1" customWidth="1"/>
    <col min="6437" max="6437" width="9.85546875" style="2" bestFit="1" customWidth="1"/>
    <col min="6438" max="6440" width="8.28515625" style="2" customWidth="1"/>
    <col min="6441" max="6441" width="10.28515625" style="2" customWidth="1"/>
    <col min="6442" max="6442" width="9.140625" style="2" customWidth="1"/>
    <col min="6443" max="6443" width="10.28515625" style="2" customWidth="1"/>
    <col min="6444" max="6444" width="9.140625" style="2" customWidth="1"/>
    <col min="6445" max="6656" width="9.140625" style="2"/>
    <col min="6657" max="6657" width="3.140625" style="2" customWidth="1"/>
    <col min="6658" max="6658" width="7.28515625" style="2" bestFit="1" customWidth="1"/>
    <col min="6659" max="6660" width="7" style="2" bestFit="1" customWidth="1"/>
    <col min="6661" max="6661" width="6" style="2" bestFit="1" customWidth="1"/>
    <col min="6662" max="6662" width="6" style="2" customWidth="1"/>
    <col min="6663" max="6664" width="5" style="2" bestFit="1" customWidth="1"/>
    <col min="6665" max="6665" width="6" style="2" bestFit="1" customWidth="1"/>
    <col min="6666" max="6666" width="6.5703125" style="2" bestFit="1" customWidth="1"/>
    <col min="6667" max="6667" width="8.5703125" style="2" customWidth="1"/>
    <col min="6668" max="6668" width="5" style="2" bestFit="1" customWidth="1"/>
    <col min="6669" max="6669" width="7" style="2" bestFit="1" customWidth="1"/>
    <col min="6670" max="6670" width="6.85546875" style="2" customWidth="1"/>
    <col min="6671" max="6671" width="7.140625" style="2" customWidth="1"/>
    <col min="6672" max="6672" width="6" style="2" bestFit="1" customWidth="1"/>
    <col min="6673" max="6674" width="5" style="2" bestFit="1" customWidth="1"/>
    <col min="6675" max="6675" width="3.28515625" style="2" bestFit="1" customWidth="1"/>
    <col min="6676" max="6676" width="6" style="2" bestFit="1" customWidth="1"/>
    <col min="6677" max="6677" width="7.85546875" style="2" bestFit="1" customWidth="1"/>
    <col min="6678" max="6678" width="3.28515625" style="2" bestFit="1" customWidth="1"/>
    <col min="6679" max="6679" width="4" style="2" bestFit="1" customWidth="1"/>
    <col min="6680" max="6681" width="3.28515625" style="2" bestFit="1" customWidth="1"/>
    <col min="6682" max="6682" width="5" style="2" bestFit="1" customWidth="1"/>
    <col min="6683" max="6683" width="7.140625" style="2" bestFit="1" customWidth="1"/>
    <col min="6684" max="6684" width="5.7109375" style="2" bestFit="1" customWidth="1"/>
    <col min="6685" max="6685" width="5.85546875" style="2" customWidth="1"/>
    <col min="6686" max="6686" width="6.7109375" style="2" bestFit="1" customWidth="1"/>
    <col min="6687" max="6687" width="0" style="2" hidden="1" customWidth="1"/>
    <col min="6688" max="6688" width="6.42578125" style="2" customWidth="1"/>
    <col min="6689" max="6689" width="8.28515625" style="2" customWidth="1"/>
    <col min="6690" max="6690" width="10.140625" style="2" bestFit="1" customWidth="1"/>
    <col min="6691" max="6691" width="8.5703125" style="2" bestFit="1" customWidth="1"/>
    <col min="6692" max="6692" width="16.140625" style="2" bestFit="1" customWidth="1"/>
    <col min="6693" max="6693" width="9.85546875" style="2" bestFit="1" customWidth="1"/>
    <col min="6694" max="6696" width="8.28515625" style="2" customWidth="1"/>
    <col min="6697" max="6697" width="10.28515625" style="2" customWidth="1"/>
    <col min="6698" max="6698" width="9.140625" style="2" customWidth="1"/>
    <col min="6699" max="6699" width="10.28515625" style="2" customWidth="1"/>
    <col min="6700" max="6700" width="9.140625" style="2" customWidth="1"/>
    <col min="6701" max="6912" width="9.140625" style="2"/>
    <col min="6913" max="6913" width="3.140625" style="2" customWidth="1"/>
    <col min="6914" max="6914" width="7.28515625" style="2" bestFit="1" customWidth="1"/>
    <col min="6915" max="6916" width="7" style="2" bestFit="1" customWidth="1"/>
    <col min="6917" max="6917" width="6" style="2" bestFit="1" customWidth="1"/>
    <col min="6918" max="6918" width="6" style="2" customWidth="1"/>
    <col min="6919" max="6920" width="5" style="2" bestFit="1" customWidth="1"/>
    <col min="6921" max="6921" width="6" style="2" bestFit="1" customWidth="1"/>
    <col min="6922" max="6922" width="6.5703125" style="2" bestFit="1" customWidth="1"/>
    <col min="6923" max="6923" width="8.5703125" style="2" customWidth="1"/>
    <col min="6924" max="6924" width="5" style="2" bestFit="1" customWidth="1"/>
    <col min="6925" max="6925" width="7" style="2" bestFit="1" customWidth="1"/>
    <col min="6926" max="6926" width="6.85546875" style="2" customWidth="1"/>
    <col min="6927" max="6927" width="7.140625" style="2" customWidth="1"/>
    <col min="6928" max="6928" width="6" style="2" bestFit="1" customWidth="1"/>
    <col min="6929" max="6930" width="5" style="2" bestFit="1" customWidth="1"/>
    <col min="6931" max="6931" width="3.28515625" style="2" bestFit="1" customWidth="1"/>
    <col min="6932" max="6932" width="6" style="2" bestFit="1" customWidth="1"/>
    <col min="6933" max="6933" width="7.85546875" style="2" bestFit="1" customWidth="1"/>
    <col min="6934" max="6934" width="3.28515625" style="2" bestFit="1" customWidth="1"/>
    <col min="6935" max="6935" width="4" style="2" bestFit="1" customWidth="1"/>
    <col min="6936" max="6937" width="3.28515625" style="2" bestFit="1" customWidth="1"/>
    <col min="6938" max="6938" width="5" style="2" bestFit="1" customWidth="1"/>
    <col min="6939" max="6939" width="7.140625" style="2" bestFit="1" customWidth="1"/>
    <col min="6940" max="6940" width="5.7109375" style="2" bestFit="1" customWidth="1"/>
    <col min="6941" max="6941" width="5.85546875" style="2" customWidth="1"/>
    <col min="6942" max="6942" width="6.7109375" style="2" bestFit="1" customWidth="1"/>
    <col min="6943" max="6943" width="0" style="2" hidden="1" customWidth="1"/>
    <col min="6944" max="6944" width="6.42578125" style="2" customWidth="1"/>
    <col min="6945" max="6945" width="8.28515625" style="2" customWidth="1"/>
    <col min="6946" max="6946" width="10.140625" style="2" bestFit="1" customWidth="1"/>
    <col min="6947" max="6947" width="8.5703125" style="2" bestFit="1" customWidth="1"/>
    <col min="6948" max="6948" width="16.140625" style="2" bestFit="1" customWidth="1"/>
    <col min="6949" max="6949" width="9.85546875" style="2" bestFit="1" customWidth="1"/>
    <col min="6950" max="6952" width="8.28515625" style="2" customWidth="1"/>
    <col min="6953" max="6953" width="10.28515625" style="2" customWidth="1"/>
    <col min="6954" max="6954" width="9.140625" style="2" customWidth="1"/>
    <col min="6955" max="6955" width="10.28515625" style="2" customWidth="1"/>
    <col min="6956" max="6956" width="9.140625" style="2" customWidth="1"/>
    <col min="6957" max="7168" width="9.140625" style="2"/>
    <col min="7169" max="7169" width="3.140625" style="2" customWidth="1"/>
    <col min="7170" max="7170" width="7.28515625" style="2" bestFit="1" customWidth="1"/>
    <col min="7171" max="7172" width="7" style="2" bestFit="1" customWidth="1"/>
    <col min="7173" max="7173" width="6" style="2" bestFit="1" customWidth="1"/>
    <col min="7174" max="7174" width="6" style="2" customWidth="1"/>
    <col min="7175" max="7176" width="5" style="2" bestFit="1" customWidth="1"/>
    <col min="7177" max="7177" width="6" style="2" bestFit="1" customWidth="1"/>
    <col min="7178" max="7178" width="6.5703125" style="2" bestFit="1" customWidth="1"/>
    <col min="7179" max="7179" width="8.5703125" style="2" customWidth="1"/>
    <col min="7180" max="7180" width="5" style="2" bestFit="1" customWidth="1"/>
    <col min="7181" max="7181" width="7" style="2" bestFit="1" customWidth="1"/>
    <col min="7182" max="7182" width="6.85546875" style="2" customWidth="1"/>
    <col min="7183" max="7183" width="7.140625" style="2" customWidth="1"/>
    <col min="7184" max="7184" width="6" style="2" bestFit="1" customWidth="1"/>
    <col min="7185" max="7186" width="5" style="2" bestFit="1" customWidth="1"/>
    <col min="7187" max="7187" width="3.28515625" style="2" bestFit="1" customWidth="1"/>
    <col min="7188" max="7188" width="6" style="2" bestFit="1" customWidth="1"/>
    <col min="7189" max="7189" width="7.85546875" style="2" bestFit="1" customWidth="1"/>
    <col min="7190" max="7190" width="3.28515625" style="2" bestFit="1" customWidth="1"/>
    <col min="7191" max="7191" width="4" style="2" bestFit="1" customWidth="1"/>
    <col min="7192" max="7193" width="3.28515625" style="2" bestFit="1" customWidth="1"/>
    <col min="7194" max="7194" width="5" style="2" bestFit="1" customWidth="1"/>
    <col min="7195" max="7195" width="7.140625" style="2" bestFit="1" customWidth="1"/>
    <col min="7196" max="7196" width="5.7109375" style="2" bestFit="1" customWidth="1"/>
    <col min="7197" max="7197" width="5.85546875" style="2" customWidth="1"/>
    <col min="7198" max="7198" width="6.7109375" style="2" bestFit="1" customWidth="1"/>
    <col min="7199" max="7199" width="0" style="2" hidden="1" customWidth="1"/>
    <col min="7200" max="7200" width="6.42578125" style="2" customWidth="1"/>
    <col min="7201" max="7201" width="8.28515625" style="2" customWidth="1"/>
    <col min="7202" max="7202" width="10.140625" style="2" bestFit="1" customWidth="1"/>
    <col min="7203" max="7203" width="8.5703125" style="2" bestFit="1" customWidth="1"/>
    <col min="7204" max="7204" width="16.140625" style="2" bestFit="1" customWidth="1"/>
    <col min="7205" max="7205" width="9.85546875" style="2" bestFit="1" customWidth="1"/>
    <col min="7206" max="7208" width="8.28515625" style="2" customWidth="1"/>
    <col min="7209" max="7209" width="10.28515625" style="2" customWidth="1"/>
    <col min="7210" max="7210" width="9.140625" style="2" customWidth="1"/>
    <col min="7211" max="7211" width="10.28515625" style="2" customWidth="1"/>
    <col min="7212" max="7212" width="9.140625" style="2" customWidth="1"/>
    <col min="7213" max="7424" width="9.140625" style="2"/>
    <col min="7425" max="7425" width="3.140625" style="2" customWidth="1"/>
    <col min="7426" max="7426" width="7.28515625" style="2" bestFit="1" customWidth="1"/>
    <col min="7427" max="7428" width="7" style="2" bestFit="1" customWidth="1"/>
    <col min="7429" max="7429" width="6" style="2" bestFit="1" customWidth="1"/>
    <col min="7430" max="7430" width="6" style="2" customWidth="1"/>
    <col min="7431" max="7432" width="5" style="2" bestFit="1" customWidth="1"/>
    <col min="7433" max="7433" width="6" style="2" bestFit="1" customWidth="1"/>
    <col min="7434" max="7434" width="6.5703125" style="2" bestFit="1" customWidth="1"/>
    <col min="7435" max="7435" width="8.5703125" style="2" customWidth="1"/>
    <col min="7436" max="7436" width="5" style="2" bestFit="1" customWidth="1"/>
    <col min="7437" max="7437" width="7" style="2" bestFit="1" customWidth="1"/>
    <col min="7438" max="7438" width="6.85546875" style="2" customWidth="1"/>
    <col min="7439" max="7439" width="7.140625" style="2" customWidth="1"/>
    <col min="7440" max="7440" width="6" style="2" bestFit="1" customWidth="1"/>
    <col min="7441" max="7442" width="5" style="2" bestFit="1" customWidth="1"/>
    <col min="7443" max="7443" width="3.28515625" style="2" bestFit="1" customWidth="1"/>
    <col min="7444" max="7444" width="6" style="2" bestFit="1" customWidth="1"/>
    <col min="7445" max="7445" width="7.85546875" style="2" bestFit="1" customWidth="1"/>
    <col min="7446" max="7446" width="3.28515625" style="2" bestFit="1" customWidth="1"/>
    <col min="7447" max="7447" width="4" style="2" bestFit="1" customWidth="1"/>
    <col min="7448" max="7449" width="3.28515625" style="2" bestFit="1" customWidth="1"/>
    <col min="7450" max="7450" width="5" style="2" bestFit="1" customWidth="1"/>
    <col min="7451" max="7451" width="7.140625" style="2" bestFit="1" customWidth="1"/>
    <col min="7452" max="7452" width="5.7109375" style="2" bestFit="1" customWidth="1"/>
    <col min="7453" max="7453" width="5.85546875" style="2" customWidth="1"/>
    <col min="7454" max="7454" width="6.7109375" style="2" bestFit="1" customWidth="1"/>
    <col min="7455" max="7455" width="0" style="2" hidden="1" customWidth="1"/>
    <col min="7456" max="7456" width="6.42578125" style="2" customWidth="1"/>
    <col min="7457" max="7457" width="8.28515625" style="2" customWidth="1"/>
    <col min="7458" max="7458" width="10.140625" style="2" bestFit="1" customWidth="1"/>
    <col min="7459" max="7459" width="8.5703125" style="2" bestFit="1" customWidth="1"/>
    <col min="7460" max="7460" width="16.140625" style="2" bestFit="1" customWidth="1"/>
    <col min="7461" max="7461" width="9.85546875" style="2" bestFit="1" customWidth="1"/>
    <col min="7462" max="7464" width="8.28515625" style="2" customWidth="1"/>
    <col min="7465" max="7465" width="10.28515625" style="2" customWidth="1"/>
    <col min="7466" max="7466" width="9.140625" style="2" customWidth="1"/>
    <col min="7467" max="7467" width="10.28515625" style="2" customWidth="1"/>
    <col min="7468" max="7468" width="9.140625" style="2" customWidth="1"/>
    <col min="7469" max="7680" width="9.140625" style="2"/>
    <col min="7681" max="7681" width="3.140625" style="2" customWidth="1"/>
    <col min="7682" max="7682" width="7.28515625" style="2" bestFit="1" customWidth="1"/>
    <col min="7683" max="7684" width="7" style="2" bestFit="1" customWidth="1"/>
    <col min="7685" max="7685" width="6" style="2" bestFit="1" customWidth="1"/>
    <col min="7686" max="7686" width="6" style="2" customWidth="1"/>
    <col min="7687" max="7688" width="5" style="2" bestFit="1" customWidth="1"/>
    <col min="7689" max="7689" width="6" style="2" bestFit="1" customWidth="1"/>
    <col min="7690" max="7690" width="6.5703125" style="2" bestFit="1" customWidth="1"/>
    <col min="7691" max="7691" width="8.5703125" style="2" customWidth="1"/>
    <col min="7692" max="7692" width="5" style="2" bestFit="1" customWidth="1"/>
    <col min="7693" max="7693" width="7" style="2" bestFit="1" customWidth="1"/>
    <col min="7694" max="7694" width="6.85546875" style="2" customWidth="1"/>
    <col min="7695" max="7695" width="7.140625" style="2" customWidth="1"/>
    <col min="7696" max="7696" width="6" style="2" bestFit="1" customWidth="1"/>
    <col min="7697" max="7698" width="5" style="2" bestFit="1" customWidth="1"/>
    <col min="7699" max="7699" width="3.28515625" style="2" bestFit="1" customWidth="1"/>
    <col min="7700" max="7700" width="6" style="2" bestFit="1" customWidth="1"/>
    <col min="7701" max="7701" width="7.85546875" style="2" bestFit="1" customWidth="1"/>
    <col min="7702" max="7702" width="3.28515625" style="2" bestFit="1" customWidth="1"/>
    <col min="7703" max="7703" width="4" style="2" bestFit="1" customWidth="1"/>
    <col min="7704" max="7705" width="3.28515625" style="2" bestFit="1" customWidth="1"/>
    <col min="7706" max="7706" width="5" style="2" bestFit="1" customWidth="1"/>
    <col min="7707" max="7707" width="7.140625" style="2" bestFit="1" customWidth="1"/>
    <col min="7708" max="7708" width="5.7109375" style="2" bestFit="1" customWidth="1"/>
    <col min="7709" max="7709" width="5.85546875" style="2" customWidth="1"/>
    <col min="7710" max="7710" width="6.7109375" style="2" bestFit="1" customWidth="1"/>
    <col min="7711" max="7711" width="0" style="2" hidden="1" customWidth="1"/>
    <col min="7712" max="7712" width="6.42578125" style="2" customWidth="1"/>
    <col min="7713" max="7713" width="8.28515625" style="2" customWidth="1"/>
    <col min="7714" max="7714" width="10.140625" style="2" bestFit="1" customWidth="1"/>
    <col min="7715" max="7715" width="8.5703125" style="2" bestFit="1" customWidth="1"/>
    <col min="7716" max="7716" width="16.140625" style="2" bestFit="1" customWidth="1"/>
    <col min="7717" max="7717" width="9.85546875" style="2" bestFit="1" customWidth="1"/>
    <col min="7718" max="7720" width="8.28515625" style="2" customWidth="1"/>
    <col min="7721" max="7721" width="10.28515625" style="2" customWidth="1"/>
    <col min="7722" max="7722" width="9.140625" style="2" customWidth="1"/>
    <col min="7723" max="7723" width="10.28515625" style="2" customWidth="1"/>
    <col min="7724" max="7724" width="9.140625" style="2" customWidth="1"/>
    <col min="7725" max="7936" width="9.140625" style="2"/>
    <col min="7937" max="7937" width="3.140625" style="2" customWidth="1"/>
    <col min="7938" max="7938" width="7.28515625" style="2" bestFit="1" customWidth="1"/>
    <col min="7939" max="7940" width="7" style="2" bestFit="1" customWidth="1"/>
    <col min="7941" max="7941" width="6" style="2" bestFit="1" customWidth="1"/>
    <col min="7942" max="7942" width="6" style="2" customWidth="1"/>
    <col min="7943" max="7944" width="5" style="2" bestFit="1" customWidth="1"/>
    <col min="7945" max="7945" width="6" style="2" bestFit="1" customWidth="1"/>
    <col min="7946" max="7946" width="6.5703125" style="2" bestFit="1" customWidth="1"/>
    <col min="7947" max="7947" width="8.5703125" style="2" customWidth="1"/>
    <col min="7948" max="7948" width="5" style="2" bestFit="1" customWidth="1"/>
    <col min="7949" max="7949" width="7" style="2" bestFit="1" customWidth="1"/>
    <col min="7950" max="7950" width="6.85546875" style="2" customWidth="1"/>
    <col min="7951" max="7951" width="7.140625" style="2" customWidth="1"/>
    <col min="7952" max="7952" width="6" style="2" bestFit="1" customWidth="1"/>
    <col min="7953" max="7954" width="5" style="2" bestFit="1" customWidth="1"/>
    <col min="7955" max="7955" width="3.28515625" style="2" bestFit="1" customWidth="1"/>
    <col min="7956" max="7956" width="6" style="2" bestFit="1" customWidth="1"/>
    <col min="7957" max="7957" width="7.85546875" style="2" bestFit="1" customWidth="1"/>
    <col min="7958" max="7958" width="3.28515625" style="2" bestFit="1" customWidth="1"/>
    <col min="7959" max="7959" width="4" style="2" bestFit="1" customWidth="1"/>
    <col min="7960" max="7961" width="3.28515625" style="2" bestFit="1" customWidth="1"/>
    <col min="7962" max="7962" width="5" style="2" bestFit="1" customWidth="1"/>
    <col min="7963" max="7963" width="7.140625" style="2" bestFit="1" customWidth="1"/>
    <col min="7964" max="7964" width="5.7109375" style="2" bestFit="1" customWidth="1"/>
    <col min="7965" max="7965" width="5.85546875" style="2" customWidth="1"/>
    <col min="7966" max="7966" width="6.7109375" style="2" bestFit="1" customWidth="1"/>
    <col min="7967" max="7967" width="0" style="2" hidden="1" customWidth="1"/>
    <col min="7968" max="7968" width="6.42578125" style="2" customWidth="1"/>
    <col min="7969" max="7969" width="8.28515625" style="2" customWidth="1"/>
    <col min="7970" max="7970" width="10.140625" style="2" bestFit="1" customWidth="1"/>
    <col min="7971" max="7971" width="8.5703125" style="2" bestFit="1" customWidth="1"/>
    <col min="7972" max="7972" width="16.140625" style="2" bestFit="1" customWidth="1"/>
    <col min="7973" max="7973" width="9.85546875" style="2" bestFit="1" customWidth="1"/>
    <col min="7974" max="7976" width="8.28515625" style="2" customWidth="1"/>
    <col min="7977" max="7977" width="10.28515625" style="2" customWidth="1"/>
    <col min="7978" max="7978" width="9.140625" style="2" customWidth="1"/>
    <col min="7979" max="7979" width="10.28515625" style="2" customWidth="1"/>
    <col min="7980" max="7980" width="9.140625" style="2" customWidth="1"/>
    <col min="7981" max="8192" width="9.140625" style="2"/>
    <col min="8193" max="8193" width="3.140625" style="2" customWidth="1"/>
    <col min="8194" max="8194" width="7.28515625" style="2" bestFit="1" customWidth="1"/>
    <col min="8195" max="8196" width="7" style="2" bestFit="1" customWidth="1"/>
    <col min="8197" max="8197" width="6" style="2" bestFit="1" customWidth="1"/>
    <col min="8198" max="8198" width="6" style="2" customWidth="1"/>
    <col min="8199" max="8200" width="5" style="2" bestFit="1" customWidth="1"/>
    <col min="8201" max="8201" width="6" style="2" bestFit="1" customWidth="1"/>
    <col min="8202" max="8202" width="6.5703125" style="2" bestFit="1" customWidth="1"/>
    <col min="8203" max="8203" width="8.5703125" style="2" customWidth="1"/>
    <col min="8204" max="8204" width="5" style="2" bestFit="1" customWidth="1"/>
    <col min="8205" max="8205" width="7" style="2" bestFit="1" customWidth="1"/>
    <col min="8206" max="8206" width="6.85546875" style="2" customWidth="1"/>
    <col min="8207" max="8207" width="7.140625" style="2" customWidth="1"/>
    <col min="8208" max="8208" width="6" style="2" bestFit="1" customWidth="1"/>
    <col min="8209" max="8210" width="5" style="2" bestFit="1" customWidth="1"/>
    <col min="8211" max="8211" width="3.28515625" style="2" bestFit="1" customWidth="1"/>
    <col min="8212" max="8212" width="6" style="2" bestFit="1" customWidth="1"/>
    <col min="8213" max="8213" width="7.85546875" style="2" bestFit="1" customWidth="1"/>
    <col min="8214" max="8214" width="3.28515625" style="2" bestFit="1" customWidth="1"/>
    <col min="8215" max="8215" width="4" style="2" bestFit="1" customWidth="1"/>
    <col min="8216" max="8217" width="3.28515625" style="2" bestFit="1" customWidth="1"/>
    <col min="8218" max="8218" width="5" style="2" bestFit="1" customWidth="1"/>
    <col min="8219" max="8219" width="7.140625" style="2" bestFit="1" customWidth="1"/>
    <col min="8220" max="8220" width="5.7109375" style="2" bestFit="1" customWidth="1"/>
    <col min="8221" max="8221" width="5.85546875" style="2" customWidth="1"/>
    <col min="8222" max="8222" width="6.7109375" style="2" bestFit="1" customWidth="1"/>
    <col min="8223" max="8223" width="0" style="2" hidden="1" customWidth="1"/>
    <col min="8224" max="8224" width="6.42578125" style="2" customWidth="1"/>
    <col min="8225" max="8225" width="8.28515625" style="2" customWidth="1"/>
    <col min="8226" max="8226" width="10.140625" style="2" bestFit="1" customWidth="1"/>
    <col min="8227" max="8227" width="8.5703125" style="2" bestFit="1" customWidth="1"/>
    <col min="8228" max="8228" width="16.140625" style="2" bestFit="1" customWidth="1"/>
    <col min="8229" max="8229" width="9.85546875" style="2" bestFit="1" customWidth="1"/>
    <col min="8230" max="8232" width="8.28515625" style="2" customWidth="1"/>
    <col min="8233" max="8233" width="10.28515625" style="2" customWidth="1"/>
    <col min="8234" max="8234" width="9.140625" style="2" customWidth="1"/>
    <col min="8235" max="8235" width="10.28515625" style="2" customWidth="1"/>
    <col min="8236" max="8236" width="9.140625" style="2" customWidth="1"/>
    <col min="8237" max="8448" width="9.140625" style="2"/>
    <col min="8449" max="8449" width="3.140625" style="2" customWidth="1"/>
    <col min="8450" max="8450" width="7.28515625" style="2" bestFit="1" customWidth="1"/>
    <col min="8451" max="8452" width="7" style="2" bestFit="1" customWidth="1"/>
    <col min="8453" max="8453" width="6" style="2" bestFit="1" customWidth="1"/>
    <col min="8454" max="8454" width="6" style="2" customWidth="1"/>
    <col min="8455" max="8456" width="5" style="2" bestFit="1" customWidth="1"/>
    <col min="8457" max="8457" width="6" style="2" bestFit="1" customWidth="1"/>
    <col min="8458" max="8458" width="6.5703125" style="2" bestFit="1" customWidth="1"/>
    <col min="8459" max="8459" width="8.5703125" style="2" customWidth="1"/>
    <col min="8460" max="8460" width="5" style="2" bestFit="1" customWidth="1"/>
    <col min="8461" max="8461" width="7" style="2" bestFit="1" customWidth="1"/>
    <col min="8462" max="8462" width="6.85546875" style="2" customWidth="1"/>
    <col min="8463" max="8463" width="7.140625" style="2" customWidth="1"/>
    <col min="8464" max="8464" width="6" style="2" bestFit="1" customWidth="1"/>
    <col min="8465" max="8466" width="5" style="2" bestFit="1" customWidth="1"/>
    <col min="8467" max="8467" width="3.28515625" style="2" bestFit="1" customWidth="1"/>
    <col min="8468" max="8468" width="6" style="2" bestFit="1" customWidth="1"/>
    <col min="8469" max="8469" width="7.85546875" style="2" bestFit="1" customWidth="1"/>
    <col min="8470" max="8470" width="3.28515625" style="2" bestFit="1" customWidth="1"/>
    <col min="8471" max="8471" width="4" style="2" bestFit="1" customWidth="1"/>
    <col min="8472" max="8473" width="3.28515625" style="2" bestFit="1" customWidth="1"/>
    <col min="8474" max="8474" width="5" style="2" bestFit="1" customWidth="1"/>
    <col min="8475" max="8475" width="7.140625" style="2" bestFit="1" customWidth="1"/>
    <col min="8476" max="8476" width="5.7109375" style="2" bestFit="1" customWidth="1"/>
    <col min="8477" max="8477" width="5.85546875" style="2" customWidth="1"/>
    <col min="8478" max="8478" width="6.7109375" style="2" bestFit="1" customWidth="1"/>
    <col min="8479" max="8479" width="0" style="2" hidden="1" customWidth="1"/>
    <col min="8480" max="8480" width="6.42578125" style="2" customWidth="1"/>
    <col min="8481" max="8481" width="8.28515625" style="2" customWidth="1"/>
    <col min="8482" max="8482" width="10.140625" style="2" bestFit="1" customWidth="1"/>
    <col min="8483" max="8483" width="8.5703125" style="2" bestFit="1" customWidth="1"/>
    <col min="8484" max="8484" width="16.140625" style="2" bestFit="1" customWidth="1"/>
    <col min="8485" max="8485" width="9.85546875" style="2" bestFit="1" customWidth="1"/>
    <col min="8486" max="8488" width="8.28515625" style="2" customWidth="1"/>
    <col min="8489" max="8489" width="10.28515625" style="2" customWidth="1"/>
    <col min="8490" max="8490" width="9.140625" style="2" customWidth="1"/>
    <col min="8491" max="8491" width="10.28515625" style="2" customWidth="1"/>
    <col min="8492" max="8492" width="9.140625" style="2" customWidth="1"/>
    <col min="8493" max="8704" width="9.140625" style="2"/>
    <col min="8705" max="8705" width="3.140625" style="2" customWidth="1"/>
    <col min="8706" max="8706" width="7.28515625" style="2" bestFit="1" customWidth="1"/>
    <col min="8707" max="8708" width="7" style="2" bestFit="1" customWidth="1"/>
    <col min="8709" max="8709" width="6" style="2" bestFit="1" customWidth="1"/>
    <col min="8710" max="8710" width="6" style="2" customWidth="1"/>
    <col min="8711" max="8712" width="5" style="2" bestFit="1" customWidth="1"/>
    <col min="8713" max="8713" width="6" style="2" bestFit="1" customWidth="1"/>
    <col min="8714" max="8714" width="6.5703125" style="2" bestFit="1" customWidth="1"/>
    <col min="8715" max="8715" width="8.5703125" style="2" customWidth="1"/>
    <col min="8716" max="8716" width="5" style="2" bestFit="1" customWidth="1"/>
    <col min="8717" max="8717" width="7" style="2" bestFit="1" customWidth="1"/>
    <col min="8718" max="8718" width="6.85546875" style="2" customWidth="1"/>
    <col min="8719" max="8719" width="7.140625" style="2" customWidth="1"/>
    <col min="8720" max="8720" width="6" style="2" bestFit="1" customWidth="1"/>
    <col min="8721" max="8722" width="5" style="2" bestFit="1" customWidth="1"/>
    <col min="8723" max="8723" width="3.28515625" style="2" bestFit="1" customWidth="1"/>
    <col min="8724" max="8724" width="6" style="2" bestFit="1" customWidth="1"/>
    <col min="8725" max="8725" width="7.85546875" style="2" bestFit="1" customWidth="1"/>
    <col min="8726" max="8726" width="3.28515625" style="2" bestFit="1" customWidth="1"/>
    <col min="8727" max="8727" width="4" style="2" bestFit="1" customWidth="1"/>
    <col min="8728" max="8729" width="3.28515625" style="2" bestFit="1" customWidth="1"/>
    <col min="8730" max="8730" width="5" style="2" bestFit="1" customWidth="1"/>
    <col min="8731" max="8731" width="7.140625" style="2" bestFit="1" customWidth="1"/>
    <col min="8732" max="8732" width="5.7109375" style="2" bestFit="1" customWidth="1"/>
    <col min="8733" max="8733" width="5.85546875" style="2" customWidth="1"/>
    <col min="8734" max="8734" width="6.7109375" style="2" bestFit="1" customWidth="1"/>
    <col min="8735" max="8735" width="0" style="2" hidden="1" customWidth="1"/>
    <col min="8736" max="8736" width="6.42578125" style="2" customWidth="1"/>
    <col min="8737" max="8737" width="8.28515625" style="2" customWidth="1"/>
    <col min="8738" max="8738" width="10.140625" style="2" bestFit="1" customWidth="1"/>
    <col min="8739" max="8739" width="8.5703125" style="2" bestFit="1" customWidth="1"/>
    <col min="8740" max="8740" width="16.140625" style="2" bestFit="1" customWidth="1"/>
    <col min="8741" max="8741" width="9.85546875" style="2" bestFit="1" customWidth="1"/>
    <col min="8742" max="8744" width="8.28515625" style="2" customWidth="1"/>
    <col min="8745" max="8745" width="10.28515625" style="2" customWidth="1"/>
    <col min="8746" max="8746" width="9.140625" style="2" customWidth="1"/>
    <col min="8747" max="8747" width="10.28515625" style="2" customWidth="1"/>
    <col min="8748" max="8748" width="9.140625" style="2" customWidth="1"/>
    <col min="8749" max="8960" width="9.140625" style="2"/>
    <col min="8961" max="8961" width="3.140625" style="2" customWidth="1"/>
    <col min="8962" max="8962" width="7.28515625" style="2" bestFit="1" customWidth="1"/>
    <col min="8963" max="8964" width="7" style="2" bestFit="1" customWidth="1"/>
    <col min="8965" max="8965" width="6" style="2" bestFit="1" customWidth="1"/>
    <col min="8966" max="8966" width="6" style="2" customWidth="1"/>
    <col min="8967" max="8968" width="5" style="2" bestFit="1" customWidth="1"/>
    <col min="8969" max="8969" width="6" style="2" bestFit="1" customWidth="1"/>
    <col min="8970" max="8970" width="6.5703125" style="2" bestFit="1" customWidth="1"/>
    <col min="8971" max="8971" width="8.5703125" style="2" customWidth="1"/>
    <col min="8972" max="8972" width="5" style="2" bestFit="1" customWidth="1"/>
    <col min="8973" max="8973" width="7" style="2" bestFit="1" customWidth="1"/>
    <col min="8974" max="8974" width="6.85546875" style="2" customWidth="1"/>
    <col min="8975" max="8975" width="7.140625" style="2" customWidth="1"/>
    <col min="8976" max="8976" width="6" style="2" bestFit="1" customWidth="1"/>
    <col min="8977" max="8978" width="5" style="2" bestFit="1" customWidth="1"/>
    <col min="8979" max="8979" width="3.28515625" style="2" bestFit="1" customWidth="1"/>
    <col min="8980" max="8980" width="6" style="2" bestFit="1" customWidth="1"/>
    <col min="8981" max="8981" width="7.85546875" style="2" bestFit="1" customWidth="1"/>
    <col min="8982" max="8982" width="3.28515625" style="2" bestFit="1" customWidth="1"/>
    <col min="8983" max="8983" width="4" style="2" bestFit="1" customWidth="1"/>
    <col min="8984" max="8985" width="3.28515625" style="2" bestFit="1" customWidth="1"/>
    <col min="8986" max="8986" width="5" style="2" bestFit="1" customWidth="1"/>
    <col min="8987" max="8987" width="7.140625" style="2" bestFit="1" customWidth="1"/>
    <col min="8988" max="8988" width="5.7109375" style="2" bestFit="1" customWidth="1"/>
    <col min="8989" max="8989" width="5.85546875" style="2" customWidth="1"/>
    <col min="8990" max="8990" width="6.7109375" style="2" bestFit="1" customWidth="1"/>
    <col min="8991" max="8991" width="0" style="2" hidden="1" customWidth="1"/>
    <col min="8992" max="8992" width="6.42578125" style="2" customWidth="1"/>
    <col min="8993" max="8993" width="8.28515625" style="2" customWidth="1"/>
    <col min="8994" max="8994" width="10.140625" style="2" bestFit="1" customWidth="1"/>
    <col min="8995" max="8995" width="8.5703125" style="2" bestFit="1" customWidth="1"/>
    <col min="8996" max="8996" width="16.140625" style="2" bestFit="1" customWidth="1"/>
    <col min="8997" max="8997" width="9.85546875" style="2" bestFit="1" customWidth="1"/>
    <col min="8998" max="9000" width="8.28515625" style="2" customWidth="1"/>
    <col min="9001" max="9001" width="10.28515625" style="2" customWidth="1"/>
    <col min="9002" max="9002" width="9.140625" style="2" customWidth="1"/>
    <col min="9003" max="9003" width="10.28515625" style="2" customWidth="1"/>
    <col min="9004" max="9004" width="9.140625" style="2" customWidth="1"/>
    <col min="9005" max="9216" width="9.140625" style="2"/>
    <col min="9217" max="9217" width="3.140625" style="2" customWidth="1"/>
    <col min="9218" max="9218" width="7.28515625" style="2" bestFit="1" customWidth="1"/>
    <col min="9219" max="9220" width="7" style="2" bestFit="1" customWidth="1"/>
    <col min="9221" max="9221" width="6" style="2" bestFit="1" customWidth="1"/>
    <col min="9222" max="9222" width="6" style="2" customWidth="1"/>
    <col min="9223" max="9224" width="5" style="2" bestFit="1" customWidth="1"/>
    <col min="9225" max="9225" width="6" style="2" bestFit="1" customWidth="1"/>
    <col min="9226" max="9226" width="6.5703125" style="2" bestFit="1" customWidth="1"/>
    <col min="9227" max="9227" width="8.5703125" style="2" customWidth="1"/>
    <col min="9228" max="9228" width="5" style="2" bestFit="1" customWidth="1"/>
    <col min="9229" max="9229" width="7" style="2" bestFit="1" customWidth="1"/>
    <col min="9230" max="9230" width="6.85546875" style="2" customWidth="1"/>
    <col min="9231" max="9231" width="7.140625" style="2" customWidth="1"/>
    <col min="9232" max="9232" width="6" style="2" bestFit="1" customWidth="1"/>
    <col min="9233" max="9234" width="5" style="2" bestFit="1" customWidth="1"/>
    <col min="9235" max="9235" width="3.28515625" style="2" bestFit="1" customWidth="1"/>
    <col min="9236" max="9236" width="6" style="2" bestFit="1" customWidth="1"/>
    <col min="9237" max="9237" width="7.85546875" style="2" bestFit="1" customWidth="1"/>
    <col min="9238" max="9238" width="3.28515625" style="2" bestFit="1" customWidth="1"/>
    <col min="9239" max="9239" width="4" style="2" bestFit="1" customWidth="1"/>
    <col min="9240" max="9241" width="3.28515625" style="2" bestFit="1" customWidth="1"/>
    <col min="9242" max="9242" width="5" style="2" bestFit="1" customWidth="1"/>
    <col min="9243" max="9243" width="7.140625" style="2" bestFit="1" customWidth="1"/>
    <col min="9244" max="9244" width="5.7109375" style="2" bestFit="1" customWidth="1"/>
    <col min="9245" max="9245" width="5.85546875" style="2" customWidth="1"/>
    <col min="9246" max="9246" width="6.7109375" style="2" bestFit="1" customWidth="1"/>
    <col min="9247" max="9247" width="0" style="2" hidden="1" customWidth="1"/>
    <col min="9248" max="9248" width="6.42578125" style="2" customWidth="1"/>
    <col min="9249" max="9249" width="8.28515625" style="2" customWidth="1"/>
    <col min="9250" max="9250" width="10.140625" style="2" bestFit="1" customWidth="1"/>
    <col min="9251" max="9251" width="8.5703125" style="2" bestFit="1" customWidth="1"/>
    <col min="9252" max="9252" width="16.140625" style="2" bestFit="1" customWidth="1"/>
    <col min="9253" max="9253" width="9.85546875" style="2" bestFit="1" customWidth="1"/>
    <col min="9254" max="9256" width="8.28515625" style="2" customWidth="1"/>
    <col min="9257" max="9257" width="10.28515625" style="2" customWidth="1"/>
    <col min="9258" max="9258" width="9.140625" style="2" customWidth="1"/>
    <col min="9259" max="9259" width="10.28515625" style="2" customWidth="1"/>
    <col min="9260" max="9260" width="9.140625" style="2" customWidth="1"/>
    <col min="9261" max="9472" width="9.140625" style="2"/>
    <col min="9473" max="9473" width="3.140625" style="2" customWidth="1"/>
    <col min="9474" max="9474" width="7.28515625" style="2" bestFit="1" customWidth="1"/>
    <col min="9475" max="9476" width="7" style="2" bestFit="1" customWidth="1"/>
    <col min="9477" max="9477" width="6" style="2" bestFit="1" customWidth="1"/>
    <col min="9478" max="9478" width="6" style="2" customWidth="1"/>
    <col min="9479" max="9480" width="5" style="2" bestFit="1" customWidth="1"/>
    <col min="9481" max="9481" width="6" style="2" bestFit="1" customWidth="1"/>
    <col min="9482" max="9482" width="6.5703125" style="2" bestFit="1" customWidth="1"/>
    <col min="9483" max="9483" width="8.5703125" style="2" customWidth="1"/>
    <col min="9484" max="9484" width="5" style="2" bestFit="1" customWidth="1"/>
    <col min="9485" max="9485" width="7" style="2" bestFit="1" customWidth="1"/>
    <col min="9486" max="9486" width="6.85546875" style="2" customWidth="1"/>
    <col min="9487" max="9487" width="7.140625" style="2" customWidth="1"/>
    <col min="9488" max="9488" width="6" style="2" bestFit="1" customWidth="1"/>
    <col min="9489" max="9490" width="5" style="2" bestFit="1" customWidth="1"/>
    <col min="9491" max="9491" width="3.28515625" style="2" bestFit="1" customWidth="1"/>
    <col min="9492" max="9492" width="6" style="2" bestFit="1" customWidth="1"/>
    <col min="9493" max="9493" width="7.85546875" style="2" bestFit="1" customWidth="1"/>
    <col min="9494" max="9494" width="3.28515625" style="2" bestFit="1" customWidth="1"/>
    <col min="9495" max="9495" width="4" style="2" bestFit="1" customWidth="1"/>
    <col min="9496" max="9497" width="3.28515625" style="2" bestFit="1" customWidth="1"/>
    <col min="9498" max="9498" width="5" style="2" bestFit="1" customWidth="1"/>
    <col min="9499" max="9499" width="7.140625" style="2" bestFit="1" customWidth="1"/>
    <col min="9500" max="9500" width="5.7109375" style="2" bestFit="1" customWidth="1"/>
    <col min="9501" max="9501" width="5.85546875" style="2" customWidth="1"/>
    <col min="9502" max="9502" width="6.7109375" style="2" bestFit="1" customWidth="1"/>
    <col min="9503" max="9503" width="0" style="2" hidden="1" customWidth="1"/>
    <col min="9504" max="9504" width="6.42578125" style="2" customWidth="1"/>
    <col min="9505" max="9505" width="8.28515625" style="2" customWidth="1"/>
    <col min="9506" max="9506" width="10.140625" style="2" bestFit="1" customWidth="1"/>
    <col min="9507" max="9507" width="8.5703125" style="2" bestFit="1" customWidth="1"/>
    <col min="9508" max="9508" width="16.140625" style="2" bestFit="1" customWidth="1"/>
    <col min="9509" max="9509" width="9.85546875" style="2" bestFit="1" customWidth="1"/>
    <col min="9510" max="9512" width="8.28515625" style="2" customWidth="1"/>
    <col min="9513" max="9513" width="10.28515625" style="2" customWidth="1"/>
    <col min="9514" max="9514" width="9.140625" style="2" customWidth="1"/>
    <col min="9515" max="9515" width="10.28515625" style="2" customWidth="1"/>
    <col min="9516" max="9516" width="9.140625" style="2" customWidth="1"/>
    <col min="9517" max="9728" width="9.140625" style="2"/>
    <col min="9729" max="9729" width="3.140625" style="2" customWidth="1"/>
    <col min="9730" max="9730" width="7.28515625" style="2" bestFit="1" customWidth="1"/>
    <col min="9731" max="9732" width="7" style="2" bestFit="1" customWidth="1"/>
    <col min="9733" max="9733" width="6" style="2" bestFit="1" customWidth="1"/>
    <col min="9734" max="9734" width="6" style="2" customWidth="1"/>
    <col min="9735" max="9736" width="5" style="2" bestFit="1" customWidth="1"/>
    <col min="9737" max="9737" width="6" style="2" bestFit="1" customWidth="1"/>
    <col min="9738" max="9738" width="6.5703125" style="2" bestFit="1" customWidth="1"/>
    <col min="9739" max="9739" width="8.5703125" style="2" customWidth="1"/>
    <col min="9740" max="9740" width="5" style="2" bestFit="1" customWidth="1"/>
    <col min="9741" max="9741" width="7" style="2" bestFit="1" customWidth="1"/>
    <col min="9742" max="9742" width="6.85546875" style="2" customWidth="1"/>
    <col min="9743" max="9743" width="7.140625" style="2" customWidth="1"/>
    <col min="9744" max="9744" width="6" style="2" bestFit="1" customWidth="1"/>
    <col min="9745" max="9746" width="5" style="2" bestFit="1" customWidth="1"/>
    <col min="9747" max="9747" width="3.28515625" style="2" bestFit="1" customWidth="1"/>
    <col min="9748" max="9748" width="6" style="2" bestFit="1" customWidth="1"/>
    <col min="9749" max="9749" width="7.85546875" style="2" bestFit="1" customWidth="1"/>
    <col min="9750" max="9750" width="3.28515625" style="2" bestFit="1" customWidth="1"/>
    <col min="9751" max="9751" width="4" style="2" bestFit="1" customWidth="1"/>
    <col min="9752" max="9753" width="3.28515625" style="2" bestFit="1" customWidth="1"/>
    <col min="9754" max="9754" width="5" style="2" bestFit="1" customWidth="1"/>
    <col min="9755" max="9755" width="7.140625" style="2" bestFit="1" customWidth="1"/>
    <col min="9756" max="9756" width="5.7109375" style="2" bestFit="1" customWidth="1"/>
    <col min="9757" max="9757" width="5.85546875" style="2" customWidth="1"/>
    <col min="9758" max="9758" width="6.7109375" style="2" bestFit="1" customWidth="1"/>
    <col min="9759" max="9759" width="0" style="2" hidden="1" customWidth="1"/>
    <col min="9760" max="9760" width="6.42578125" style="2" customWidth="1"/>
    <col min="9761" max="9761" width="8.28515625" style="2" customWidth="1"/>
    <col min="9762" max="9762" width="10.140625" style="2" bestFit="1" customWidth="1"/>
    <col min="9763" max="9763" width="8.5703125" style="2" bestFit="1" customWidth="1"/>
    <col min="9764" max="9764" width="16.140625" style="2" bestFit="1" customWidth="1"/>
    <col min="9765" max="9765" width="9.85546875" style="2" bestFit="1" customWidth="1"/>
    <col min="9766" max="9768" width="8.28515625" style="2" customWidth="1"/>
    <col min="9769" max="9769" width="10.28515625" style="2" customWidth="1"/>
    <col min="9770" max="9770" width="9.140625" style="2" customWidth="1"/>
    <col min="9771" max="9771" width="10.28515625" style="2" customWidth="1"/>
    <col min="9772" max="9772" width="9.140625" style="2" customWidth="1"/>
    <col min="9773" max="9984" width="9.140625" style="2"/>
    <col min="9985" max="9985" width="3.140625" style="2" customWidth="1"/>
    <col min="9986" max="9986" width="7.28515625" style="2" bestFit="1" customWidth="1"/>
    <col min="9987" max="9988" width="7" style="2" bestFit="1" customWidth="1"/>
    <col min="9989" max="9989" width="6" style="2" bestFit="1" customWidth="1"/>
    <col min="9990" max="9990" width="6" style="2" customWidth="1"/>
    <col min="9991" max="9992" width="5" style="2" bestFit="1" customWidth="1"/>
    <col min="9993" max="9993" width="6" style="2" bestFit="1" customWidth="1"/>
    <col min="9994" max="9994" width="6.5703125" style="2" bestFit="1" customWidth="1"/>
    <col min="9995" max="9995" width="8.5703125" style="2" customWidth="1"/>
    <col min="9996" max="9996" width="5" style="2" bestFit="1" customWidth="1"/>
    <col min="9997" max="9997" width="7" style="2" bestFit="1" customWidth="1"/>
    <col min="9998" max="9998" width="6.85546875" style="2" customWidth="1"/>
    <col min="9999" max="9999" width="7.140625" style="2" customWidth="1"/>
    <col min="10000" max="10000" width="6" style="2" bestFit="1" customWidth="1"/>
    <col min="10001" max="10002" width="5" style="2" bestFit="1" customWidth="1"/>
    <col min="10003" max="10003" width="3.28515625" style="2" bestFit="1" customWidth="1"/>
    <col min="10004" max="10004" width="6" style="2" bestFit="1" customWidth="1"/>
    <col min="10005" max="10005" width="7.85546875" style="2" bestFit="1" customWidth="1"/>
    <col min="10006" max="10006" width="3.28515625" style="2" bestFit="1" customWidth="1"/>
    <col min="10007" max="10007" width="4" style="2" bestFit="1" customWidth="1"/>
    <col min="10008" max="10009" width="3.28515625" style="2" bestFit="1" customWidth="1"/>
    <col min="10010" max="10010" width="5" style="2" bestFit="1" customWidth="1"/>
    <col min="10011" max="10011" width="7.140625" style="2" bestFit="1" customWidth="1"/>
    <col min="10012" max="10012" width="5.7109375" style="2" bestFit="1" customWidth="1"/>
    <col min="10013" max="10013" width="5.85546875" style="2" customWidth="1"/>
    <col min="10014" max="10014" width="6.7109375" style="2" bestFit="1" customWidth="1"/>
    <col min="10015" max="10015" width="0" style="2" hidden="1" customWidth="1"/>
    <col min="10016" max="10016" width="6.42578125" style="2" customWidth="1"/>
    <col min="10017" max="10017" width="8.28515625" style="2" customWidth="1"/>
    <col min="10018" max="10018" width="10.140625" style="2" bestFit="1" customWidth="1"/>
    <col min="10019" max="10019" width="8.5703125" style="2" bestFit="1" customWidth="1"/>
    <col min="10020" max="10020" width="16.140625" style="2" bestFit="1" customWidth="1"/>
    <col min="10021" max="10021" width="9.85546875" style="2" bestFit="1" customWidth="1"/>
    <col min="10022" max="10024" width="8.28515625" style="2" customWidth="1"/>
    <col min="10025" max="10025" width="10.28515625" style="2" customWidth="1"/>
    <col min="10026" max="10026" width="9.140625" style="2" customWidth="1"/>
    <col min="10027" max="10027" width="10.28515625" style="2" customWidth="1"/>
    <col min="10028" max="10028" width="9.140625" style="2" customWidth="1"/>
    <col min="10029" max="10240" width="9.140625" style="2"/>
    <col min="10241" max="10241" width="3.140625" style="2" customWidth="1"/>
    <col min="10242" max="10242" width="7.28515625" style="2" bestFit="1" customWidth="1"/>
    <col min="10243" max="10244" width="7" style="2" bestFit="1" customWidth="1"/>
    <col min="10245" max="10245" width="6" style="2" bestFit="1" customWidth="1"/>
    <col min="10246" max="10246" width="6" style="2" customWidth="1"/>
    <col min="10247" max="10248" width="5" style="2" bestFit="1" customWidth="1"/>
    <col min="10249" max="10249" width="6" style="2" bestFit="1" customWidth="1"/>
    <col min="10250" max="10250" width="6.5703125" style="2" bestFit="1" customWidth="1"/>
    <col min="10251" max="10251" width="8.5703125" style="2" customWidth="1"/>
    <col min="10252" max="10252" width="5" style="2" bestFit="1" customWidth="1"/>
    <col min="10253" max="10253" width="7" style="2" bestFit="1" customWidth="1"/>
    <col min="10254" max="10254" width="6.85546875" style="2" customWidth="1"/>
    <col min="10255" max="10255" width="7.140625" style="2" customWidth="1"/>
    <col min="10256" max="10256" width="6" style="2" bestFit="1" customWidth="1"/>
    <col min="10257" max="10258" width="5" style="2" bestFit="1" customWidth="1"/>
    <col min="10259" max="10259" width="3.28515625" style="2" bestFit="1" customWidth="1"/>
    <col min="10260" max="10260" width="6" style="2" bestFit="1" customWidth="1"/>
    <col min="10261" max="10261" width="7.85546875" style="2" bestFit="1" customWidth="1"/>
    <col min="10262" max="10262" width="3.28515625" style="2" bestFit="1" customWidth="1"/>
    <col min="10263" max="10263" width="4" style="2" bestFit="1" customWidth="1"/>
    <col min="10264" max="10265" width="3.28515625" style="2" bestFit="1" customWidth="1"/>
    <col min="10266" max="10266" width="5" style="2" bestFit="1" customWidth="1"/>
    <col min="10267" max="10267" width="7.140625" style="2" bestFit="1" customWidth="1"/>
    <col min="10268" max="10268" width="5.7109375" style="2" bestFit="1" customWidth="1"/>
    <col min="10269" max="10269" width="5.85546875" style="2" customWidth="1"/>
    <col min="10270" max="10270" width="6.7109375" style="2" bestFit="1" customWidth="1"/>
    <col min="10271" max="10271" width="0" style="2" hidden="1" customWidth="1"/>
    <col min="10272" max="10272" width="6.42578125" style="2" customWidth="1"/>
    <col min="10273" max="10273" width="8.28515625" style="2" customWidth="1"/>
    <col min="10274" max="10274" width="10.140625" style="2" bestFit="1" customWidth="1"/>
    <col min="10275" max="10275" width="8.5703125" style="2" bestFit="1" customWidth="1"/>
    <col min="10276" max="10276" width="16.140625" style="2" bestFit="1" customWidth="1"/>
    <col min="10277" max="10277" width="9.85546875" style="2" bestFit="1" customWidth="1"/>
    <col min="10278" max="10280" width="8.28515625" style="2" customWidth="1"/>
    <col min="10281" max="10281" width="10.28515625" style="2" customWidth="1"/>
    <col min="10282" max="10282" width="9.140625" style="2" customWidth="1"/>
    <col min="10283" max="10283" width="10.28515625" style="2" customWidth="1"/>
    <col min="10284" max="10284" width="9.140625" style="2" customWidth="1"/>
    <col min="10285" max="10496" width="9.140625" style="2"/>
    <col min="10497" max="10497" width="3.140625" style="2" customWidth="1"/>
    <col min="10498" max="10498" width="7.28515625" style="2" bestFit="1" customWidth="1"/>
    <col min="10499" max="10500" width="7" style="2" bestFit="1" customWidth="1"/>
    <col min="10501" max="10501" width="6" style="2" bestFit="1" customWidth="1"/>
    <col min="10502" max="10502" width="6" style="2" customWidth="1"/>
    <col min="10503" max="10504" width="5" style="2" bestFit="1" customWidth="1"/>
    <col min="10505" max="10505" width="6" style="2" bestFit="1" customWidth="1"/>
    <col min="10506" max="10506" width="6.5703125" style="2" bestFit="1" customWidth="1"/>
    <col min="10507" max="10507" width="8.5703125" style="2" customWidth="1"/>
    <col min="10508" max="10508" width="5" style="2" bestFit="1" customWidth="1"/>
    <col min="10509" max="10509" width="7" style="2" bestFit="1" customWidth="1"/>
    <col min="10510" max="10510" width="6.85546875" style="2" customWidth="1"/>
    <col min="10511" max="10511" width="7.140625" style="2" customWidth="1"/>
    <col min="10512" max="10512" width="6" style="2" bestFit="1" customWidth="1"/>
    <col min="10513" max="10514" width="5" style="2" bestFit="1" customWidth="1"/>
    <col min="10515" max="10515" width="3.28515625" style="2" bestFit="1" customWidth="1"/>
    <col min="10516" max="10516" width="6" style="2" bestFit="1" customWidth="1"/>
    <col min="10517" max="10517" width="7.85546875" style="2" bestFit="1" customWidth="1"/>
    <col min="10518" max="10518" width="3.28515625" style="2" bestFit="1" customWidth="1"/>
    <col min="10519" max="10519" width="4" style="2" bestFit="1" customWidth="1"/>
    <col min="10520" max="10521" width="3.28515625" style="2" bestFit="1" customWidth="1"/>
    <col min="10522" max="10522" width="5" style="2" bestFit="1" customWidth="1"/>
    <col min="10523" max="10523" width="7.140625" style="2" bestFit="1" customWidth="1"/>
    <col min="10524" max="10524" width="5.7109375" style="2" bestFit="1" customWidth="1"/>
    <col min="10525" max="10525" width="5.85546875" style="2" customWidth="1"/>
    <col min="10526" max="10526" width="6.7109375" style="2" bestFit="1" customWidth="1"/>
    <col min="10527" max="10527" width="0" style="2" hidden="1" customWidth="1"/>
    <col min="10528" max="10528" width="6.42578125" style="2" customWidth="1"/>
    <col min="10529" max="10529" width="8.28515625" style="2" customWidth="1"/>
    <col min="10530" max="10530" width="10.140625" style="2" bestFit="1" customWidth="1"/>
    <col min="10531" max="10531" width="8.5703125" style="2" bestFit="1" customWidth="1"/>
    <col min="10532" max="10532" width="16.140625" style="2" bestFit="1" customWidth="1"/>
    <col min="10533" max="10533" width="9.85546875" style="2" bestFit="1" customWidth="1"/>
    <col min="10534" max="10536" width="8.28515625" style="2" customWidth="1"/>
    <col min="10537" max="10537" width="10.28515625" style="2" customWidth="1"/>
    <col min="10538" max="10538" width="9.140625" style="2" customWidth="1"/>
    <col min="10539" max="10539" width="10.28515625" style="2" customWidth="1"/>
    <col min="10540" max="10540" width="9.140625" style="2" customWidth="1"/>
    <col min="10541" max="10752" width="9.140625" style="2"/>
    <col min="10753" max="10753" width="3.140625" style="2" customWidth="1"/>
    <col min="10754" max="10754" width="7.28515625" style="2" bestFit="1" customWidth="1"/>
    <col min="10755" max="10756" width="7" style="2" bestFit="1" customWidth="1"/>
    <col min="10757" max="10757" width="6" style="2" bestFit="1" customWidth="1"/>
    <col min="10758" max="10758" width="6" style="2" customWidth="1"/>
    <col min="10759" max="10760" width="5" style="2" bestFit="1" customWidth="1"/>
    <col min="10761" max="10761" width="6" style="2" bestFit="1" customWidth="1"/>
    <col min="10762" max="10762" width="6.5703125" style="2" bestFit="1" customWidth="1"/>
    <col min="10763" max="10763" width="8.5703125" style="2" customWidth="1"/>
    <col min="10764" max="10764" width="5" style="2" bestFit="1" customWidth="1"/>
    <col min="10765" max="10765" width="7" style="2" bestFit="1" customWidth="1"/>
    <col min="10766" max="10766" width="6.85546875" style="2" customWidth="1"/>
    <col min="10767" max="10767" width="7.140625" style="2" customWidth="1"/>
    <col min="10768" max="10768" width="6" style="2" bestFit="1" customWidth="1"/>
    <col min="10769" max="10770" width="5" style="2" bestFit="1" customWidth="1"/>
    <col min="10771" max="10771" width="3.28515625" style="2" bestFit="1" customWidth="1"/>
    <col min="10772" max="10772" width="6" style="2" bestFit="1" customWidth="1"/>
    <col min="10773" max="10773" width="7.85546875" style="2" bestFit="1" customWidth="1"/>
    <col min="10774" max="10774" width="3.28515625" style="2" bestFit="1" customWidth="1"/>
    <col min="10775" max="10775" width="4" style="2" bestFit="1" customWidth="1"/>
    <col min="10776" max="10777" width="3.28515625" style="2" bestFit="1" customWidth="1"/>
    <col min="10778" max="10778" width="5" style="2" bestFit="1" customWidth="1"/>
    <col min="10779" max="10779" width="7.140625" style="2" bestFit="1" customWidth="1"/>
    <col min="10780" max="10780" width="5.7109375" style="2" bestFit="1" customWidth="1"/>
    <col min="10781" max="10781" width="5.85546875" style="2" customWidth="1"/>
    <col min="10782" max="10782" width="6.7109375" style="2" bestFit="1" customWidth="1"/>
    <col min="10783" max="10783" width="0" style="2" hidden="1" customWidth="1"/>
    <col min="10784" max="10784" width="6.42578125" style="2" customWidth="1"/>
    <col min="10785" max="10785" width="8.28515625" style="2" customWidth="1"/>
    <col min="10786" max="10786" width="10.140625" style="2" bestFit="1" customWidth="1"/>
    <col min="10787" max="10787" width="8.5703125" style="2" bestFit="1" customWidth="1"/>
    <col min="10788" max="10788" width="16.140625" style="2" bestFit="1" customWidth="1"/>
    <col min="10789" max="10789" width="9.85546875" style="2" bestFit="1" customWidth="1"/>
    <col min="10790" max="10792" width="8.28515625" style="2" customWidth="1"/>
    <col min="10793" max="10793" width="10.28515625" style="2" customWidth="1"/>
    <col min="10794" max="10794" width="9.140625" style="2" customWidth="1"/>
    <col min="10795" max="10795" width="10.28515625" style="2" customWidth="1"/>
    <col min="10796" max="10796" width="9.140625" style="2" customWidth="1"/>
    <col min="10797" max="11008" width="9.140625" style="2"/>
    <col min="11009" max="11009" width="3.140625" style="2" customWidth="1"/>
    <col min="11010" max="11010" width="7.28515625" style="2" bestFit="1" customWidth="1"/>
    <col min="11011" max="11012" width="7" style="2" bestFit="1" customWidth="1"/>
    <col min="11013" max="11013" width="6" style="2" bestFit="1" customWidth="1"/>
    <col min="11014" max="11014" width="6" style="2" customWidth="1"/>
    <col min="11015" max="11016" width="5" style="2" bestFit="1" customWidth="1"/>
    <col min="11017" max="11017" width="6" style="2" bestFit="1" customWidth="1"/>
    <col min="11018" max="11018" width="6.5703125" style="2" bestFit="1" customWidth="1"/>
    <col min="11019" max="11019" width="8.5703125" style="2" customWidth="1"/>
    <col min="11020" max="11020" width="5" style="2" bestFit="1" customWidth="1"/>
    <col min="11021" max="11021" width="7" style="2" bestFit="1" customWidth="1"/>
    <col min="11022" max="11022" width="6.85546875" style="2" customWidth="1"/>
    <col min="11023" max="11023" width="7.140625" style="2" customWidth="1"/>
    <col min="11024" max="11024" width="6" style="2" bestFit="1" customWidth="1"/>
    <col min="11025" max="11026" width="5" style="2" bestFit="1" customWidth="1"/>
    <col min="11027" max="11027" width="3.28515625" style="2" bestFit="1" customWidth="1"/>
    <col min="11028" max="11028" width="6" style="2" bestFit="1" customWidth="1"/>
    <col min="11029" max="11029" width="7.85546875" style="2" bestFit="1" customWidth="1"/>
    <col min="11030" max="11030" width="3.28515625" style="2" bestFit="1" customWidth="1"/>
    <col min="11031" max="11031" width="4" style="2" bestFit="1" customWidth="1"/>
    <col min="11032" max="11033" width="3.28515625" style="2" bestFit="1" customWidth="1"/>
    <col min="11034" max="11034" width="5" style="2" bestFit="1" customWidth="1"/>
    <col min="11035" max="11035" width="7.140625" style="2" bestFit="1" customWidth="1"/>
    <col min="11036" max="11036" width="5.7109375" style="2" bestFit="1" customWidth="1"/>
    <col min="11037" max="11037" width="5.85546875" style="2" customWidth="1"/>
    <col min="11038" max="11038" width="6.7109375" style="2" bestFit="1" customWidth="1"/>
    <col min="11039" max="11039" width="0" style="2" hidden="1" customWidth="1"/>
    <col min="11040" max="11040" width="6.42578125" style="2" customWidth="1"/>
    <col min="11041" max="11041" width="8.28515625" style="2" customWidth="1"/>
    <col min="11042" max="11042" width="10.140625" style="2" bestFit="1" customWidth="1"/>
    <col min="11043" max="11043" width="8.5703125" style="2" bestFit="1" customWidth="1"/>
    <col min="11044" max="11044" width="16.140625" style="2" bestFit="1" customWidth="1"/>
    <col min="11045" max="11045" width="9.85546875" style="2" bestFit="1" customWidth="1"/>
    <col min="11046" max="11048" width="8.28515625" style="2" customWidth="1"/>
    <col min="11049" max="11049" width="10.28515625" style="2" customWidth="1"/>
    <col min="11050" max="11050" width="9.140625" style="2" customWidth="1"/>
    <col min="11051" max="11051" width="10.28515625" style="2" customWidth="1"/>
    <col min="11052" max="11052" width="9.140625" style="2" customWidth="1"/>
    <col min="11053" max="11264" width="9.140625" style="2"/>
    <col min="11265" max="11265" width="3.140625" style="2" customWidth="1"/>
    <col min="11266" max="11266" width="7.28515625" style="2" bestFit="1" customWidth="1"/>
    <col min="11267" max="11268" width="7" style="2" bestFit="1" customWidth="1"/>
    <col min="11269" max="11269" width="6" style="2" bestFit="1" customWidth="1"/>
    <col min="11270" max="11270" width="6" style="2" customWidth="1"/>
    <col min="11271" max="11272" width="5" style="2" bestFit="1" customWidth="1"/>
    <col min="11273" max="11273" width="6" style="2" bestFit="1" customWidth="1"/>
    <col min="11274" max="11274" width="6.5703125" style="2" bestFit="1" customWidth="1"/>
    <col min="11275" max="11275" width="8.5703125" style="2" customWidth="1"/>
    <col min="11276" max="11276" width="5" style="2" bestFit="1" customWidth="1"/>
    <col min="11277" max="11277" width="7" style="2" bestFit="1" customWidth="1"/>
    <col min="11278" max="11278" width="6.85546875" style="2" customWidth="1"/>
    <col min="11279" max="11279" width="7.140625" style="2" customWidth="1"/>
    <col min="11280" max="11280" width="6" style="2" bestFit="1" customWidth="1"/>
    <col min="11281" max="11282" width="5" style="2" bestFit="1" customWidth="1"/>
    <col min="11283" max="11283" width="3.28515625" style="2" bestFit="1" customWidth="1"/>
    <col min="11284" max="11284" width="6" style="2" bestFit="1" customWidth="1"/>
    <col min="11285" max="11285" width="7.85546875" style="2" bestFit="1" customWidth="1"/>
    <col min="11286" max="11286" width="3.28515625" style="2" bestFit="1" customWidth="1"/>
    <col min="11287" max="11287" width="4" style="2" bestFit="1" customWidth="1"/>
    <col min="11288" max="11289" width="3.28515625" style="2" bestFit="1" customWidth="1"/>
    <col min="11290" max="11290" width="5" style="2" bestFit="1" customWidth="1"/>
    <col min="11291" max="11291" width="7.140625" style="2" bestFit="1" customWidth="1"/>
    <col min="11292" max="11292" width="5.7109375" style="2" bestFit="1" customWidth="1"/>
    <col min="11293" max="11293" width="5.85546875" style="2" customWidth="1"/>
    <col min="11294" max="11294" width="6.7109375" style="2" bestFit="1" customWidth="1"/>
    <col min="11295" max="11295" width="0" style="2" hidden="1" customWidth="1"/>
    <col min="11296" max="11296" width="6.42578125" style="2" customWidth="1"/>
    <col min="11297" max="11297" width="8.28515625" style="2" customWidth="1"/>
    <col min="11298" max="11298" width="10.140625" style="2" bestFit="1" customWidth="1"/>
    <col min="11299" max="11299" width="8.5703125" style="2" bestFit="1" customWidth="1"/>
    <col min="11300" max="11300" width="16.140625" style="2" bestFit="1" customWidth="1"/>
    <col min="11301" max="11301" width="9.85546875" style="2" bestFit="1" customWidth="1"/>
    <col min="11302" max="11304" width="8.28515625" style="2" customWidth="1"/>
    <col min="11305" max="11305" width="10.28515625" style="2" customWidth="1"/>
    <col min="11306" max="11306" width="9.140625" style="2" customWidth="1"/>
    <col min="11307" max="11307" width="10.28515625" style="2" customWidth="1"/>
    <col min="11308" max="11308" width="9.140625" style="2" customWidth="1"/>
    <col min="11309" max="11520" width="9.140625" style="2"/>
    <col min="11521" max="11521" width="3.140625" style="2" customWidth="1"/>
    <col min="11522" max="11522" width="7.28515625" style="2" bestFit="1" customWidth="1"/>
    <col min="11523" max="11524" width="7" style="2" bestFit="1" customWidth="1"/>
    <col min="11525" max="11525" width="6" style="2" bestFit="1" customWidth="1"/>
    <col min="11526" max="11526" width="6" style="2" customWidth="1"/>
    <col min="11527" max="11528" width="5" style="2" bestFit="1" customWidth="1"/>
    <col min="11529" max="11529" width="6" style="2" bestFit="1" customWidth="1"/>
    <col min="11530" max="11530" width="6.5703125" style="2" bestFit="1" customWidth="1"/>
    <col min="11531" max="11531" width="8.5703125" style="2" customWidth="1"/>
    <col min="11532" max="11532" width="5" style="2" bestFit="1" customWidth="1"/>
    <col min="11533" max="11533" width="7" style="2" bestFit="1" customWidth="1"/>
    <col min="11534" max="11534" width="6.85546875" style="2" customWidth="1"/>
    <col min="11535" max="11535" width="7.140625" style="2" customWidth="1"/>
    <col min="11536" max="11536" width="6" style="2" bestFit="1" customWidth="1"/>
    <col min="11537" max="11538" width="5" style="2" bestFit="1" customWidth="1"/>
    <col min="11539" max="11539" width="3.28515625" style="2" bestFit="1" customWidth="1"/>
    <col min="11540" max="11540" width="6" style="2" bestFit="1" customWidth="1"/>
    <col min="11541" max="11541" width="7.85546875" style="2" bestFit="1" customWidth="1"/>
    <col min="11542" max="11542" width="3.28515625" style="2" bestFit="1" customWidth="1"/>
    <col min="11543" max="11543" width="4" style="2" bestFit="1" customWidth="1"/>
    <col min="11544" max="11545" width="3.28515625" style="2" bestFit="1" customWidth="1"/>
    <col min="11546" max="11546" width="5" style="2" bestFit="1" customWidth="1"/>
    <col min="11547" max="11547" width="7.140625" style="2" bestFit="1" customWidth="1"/>
    <col min="11548" max="11548" width="5.7109375" style="2" bestFit="1" customWidth="1"/>
    <col min="11549" max="11549" width="5.85546875" style="2" customWidth="1"/>
    <col min="11550" max="11550" width="6.7109375" style="2" bestFit="1" customWidth="1"/>
    <col min="11551" max="11551" width="0" style="2" hidden="1" customWidth="1"/>
    <col min="11552" max="11552" width="6.42578125" style="2" customWidth="1"/>
    <col min="11553" max="11553" width="8.28515625" style="2" customWidth="1"/>
    <col min="11554" max="11554" width="10.140625" style="2" bestFit="1" customWidth="1"/>
    <col min="11555" max="11555" width="8.5703125" style="2" bestFit="1" customWidth="1"/>
    <col min="11556" max="11556" width="16.140625" style="2" bestFit="1" customWidth="1"/>
    <col min="11557" max="11557" width="9.85546875" style="2" bestFit="1" customWidth="1"/>
    <col min="11558" max="11560" width="8.28515625" style="2" customWidth="1"/>
    <col min="11561" max="11561" width="10.28515625" style="2" customWidth="1"/>
    <col min="11562" max="11562" width="9.140625" style="2" customWidth="1"/>
    <col min="11563" max="11563" width="10.28515625" style="2" customWidth="1"/>
    <col min="11564" max="11564" width="9.140625" style="2" customWidth="1"/>
    <col min="11565" max="11776" width="9.140625" style="2"/>
    <col min="11777" max="11777" width="3.140625" style="2" customWidth="1"/>
    <col min="11778" max="11778" width="7.28515625" style="2" bestFit="1" customWidth="1"/>
    <col min="11779" max="11780" width="7" style="2" bestFit="1" customWidth="1"/>
    <col min="11781" max="11781" width="6" style="2" bestFit="1" customWidth="1"/>
    <col min="11782" max="11782" width="6" style="2" customWidth="1"/>
    <col min="11783" max="11784" width="5" style="2" bestFit="1" customWidth="1"/>
    <col min="11785" max="11785" width="6" style="2" bestFit="1" customWidth="1"/>
    <col min="11786" max="11786" width="6.5703125" style="2" bestFit="1" customWidth="1"/>
    <col min="11787" max="11787" width="8.5703125" style="2" customWidth="1"/>
    <col min="11788" max="11788" width="5" style="2" bestFit="1" customWidth="1"/>
    <col min="11789" max="11789" width="7" style="2" bestFit="1" customWidth="1"/>
    <col min="11790" max="11790" width="6.85546875" style="2" customWidth="1"/>
    <col min="11791" max="11791" width="7.140625" style="2" customWidth="1"/>
    <col min="11792" max="11792" width="6" style="2" bestFit="1" customWidth="1"/>
    <col min="11793" max="11794" width="5" style="2" bestFit="1" customWidth="1"/>
    <col min="11795" max="11795" width="3.28515625" style="2" bestFit="1" customWidth="1"/>
    <col min="11796" max="11796" width="6" style="2" bestFit="1" customWidth="1"/>
    <col min="11797" max="11797" width="7.85546875" style="2" bestFit="1" customWidth="1"/>
    <col min="11798" max="11798" width="3.28515625" style="2" bestFit="1" customWidth="1"/>
    <col min="11799" max="11799" width="4" style="2" bestFit="1" customWidth="1"/>
    <col min="11800" max="11801" width="3.28515625" style="2" bestFit="1" customWidth="1"/>
    <col min="11802" max="11802" width="5" style="2" bestFit="1" customWidth="1"/>
    <col min="11803" max="11803" width="7.140625" style="2" bestFit="1" customWidth="1"/>
    <col min="11804" max="11804" width="5.7109375" style="2" bestFit="1" customWidth="1"/>
    <col min="11805" max="11805" width="5.85546875" style="2" customWidth="1"/>
    <col min="11806" max="11806" width="6.7109375" style="2" bestFit="1" customWidth="1"/>
    <col min="11807" max="11807" width="0" style="2" hidden="1" customWidth="1"/>
    <col min="11808" max="11808" width="6.42578125" style="2" customWidth="1"/>
    <col min="11809" max="11809" width="8.28515625" style="2" customWidth="1"/>
    <col min="11810" max="11810" width="10.140625" style="2" bestFit="1" customWidth="1"/>
    <col min="11811" max="11811" width="8.5703125" style="2" bestFit="1" customWidth="1"/>
    <col min="11812" max="11812" width="16.140625" style="2" bestFit="1" customWidth="1"/>
    <col min="11813" max="11813" width="9.85546875" style="2" bestFit="1" customWidth="1"/>
    <col min="11814" max="11816" width="8.28515625" style="2" customWidth="1"/>
    <col min="11817" max="11817" width="10.28515625" style="2" customWidth="1"/>
    <col min="11818" max="11818" width="9.140625" style="2" customWidth="1"/>
    <col min="11819" max="11819" width="10.28515625" style="2" customWidth="1"/>
    <col min="11820" max="11820" width="9.140625" style="2" customWidth="1"/>
    <col min="11821" max="12032" width="9.140625" style="2"/>
    <col min="12033" max="12033" width="3.140625" style="2" customWidth="1"/>
    <col min="12034" max="12034" width="7.28515625" style="2" bestFit="1" customWidth="1"/>
    <col min="12035" max="12036" width="7" style="2" bestFit="1" customWidth="1"/>
    <col min="12037" max="12037" width="6" style="2" bestFit="1" customWidth="1"/>
    <col min="12038" max="12038" width="6" style="2" customWidth="1"/>
    <col min="12039" max="12040" width="5" style="2" bestFit="1" customWidth="1"/>
    <col min="12041" max="12041" width="6" style="2" bestFit="1" customWidth="1"/>
    <col min="12042" max="12042" width="6.5703125" style="2" bestFit="1" customWidth="1"/>
    <col min="12043" max="12043" width="8.5703125" style="2" customWidth="1"/>
    <col min="12044" max="12044" width="5" style="2" bestFit="1" customWidth="1"/>
    <col min="12045" max="12045" width="7" style="2" bestFit="1" customWidth="1"/>
    <col min="12046" max="12046" width="6.85546875" style="2" customWidth="1"/>
    <col min="12047" max="12047" width="7.140625" style="2" customWidth="1"/>
    <col min="12048" max="12048" width="6" style="2" bestFit="1" customWidth="1"/>
    <col min="12049" max="12050" width="5" style="2" bestFit="1" customWidth="1"/>
    <col min="12051" max="12051" width="3.28515625" style="2" bestFit="1" customWidth="1"/>
    <col min="12052" max="12052" width="6" style="2" bestFit="1" customWidth="1"/>
    <col min="12053" max="12053" width="7.85546875" style="2" bestFit="1" customWidth="1"/>
    <col min="12054" max="12054" width="3.28515625" style="2" bestFit="1" customWidth="1"/>
    <col min="12055" max="12055" width="4" style="2" bestFit="1" customWidth="1"/>
    <col min="12056" max="12057" width="3.28515625" style="2" bestFit="1" customWidth="1"/>
    <col min="12058" max="12058" width="5" style="2" bestFit="1" customWidth="1"/>
    <col min="12059" max="12059" width="7.140625" style="2" bestFit="1" customWidth="1"/>
    <col min="12060" max="12060" width="5.7109375" style="2" bestFit="1" customWidth="1"/>
    <col min="12061" max="12061" width="5.85546875" style="2" customWidth="1"/>
    <col min="12062" max="12062" width="6.7109375" style="2" bestFit="1" customWidth="1"/>
    <col min="12063" max="12063" width="0" style="2" hidden="1" customWidth="1"/>
    <col min="12064" max="12064" width="6.42578125" style="2" customWidth="1"/>
    <col min="12065" max="12065" width="8.28515625" style="2" customWidth="1"/>
    <col min="12066" max="12066" width="10.140625" style="2" bestFit="1" customWidth="1"/>
    <col min="12067" max="12067" width="8.5703125" style="2" bestFit="1" customWidth="1"/>
    <col min="12068" max="12068" width="16.140625" style="2" bestFit="1" customWidth="1"/>
    <col min="12069" max="12069" width="9.85546875" style="2" bestFit="1" customWidth="1"/>
    <col min="12070" max="12072" width="8.28515625" style="2" customWidth="1"/>
    <col min="12073" max="12073" width="10.28515625" style="2" customWidth="1"/>
    <col min="12074" max="12074" width="9.140625" style="2" customWidth="1"/>
    <col min="12075" max="12075" width="10.28515625" style="2" customWidth="1"/>
    <col min="12076" max="12076" width="9.140625" style="2" customWidth="1"/>
    <col min="12077" max="12288" width="9.140625" style="2"/>
    <col min="12289" max="12289" width="3.140625" style="2" customWidth="1"/>
    <col min="12290" max="12290" width="7.28515625" style="2" bestFit="1" customWidth="1"/>
    <col min="12291" max="12292" width="7" style="2" bestFit="1" customWidth="1"/>
    <col min="12293" max="12293" width="6" style="2" bestFit="1" customWidth="1"/>
    <col min="12294" max="12294" width="6" style="2" customWidth="1"/>
    <col min="12295" max="12296" width="5" style="2" bestFit="1" customWidth="1"/>
    <col min="12297" max="12297" width="6" style="2" bestFit="1" customWidth="1"/>
    <col min="12298" max="12298" width="6.5703125" style="2" bestFit="1" customWidth="1"/>
    <col min="12299" max="12299" width="8.5703125" style="2" customWidth="1"/>
    <col min="12300" max="12300" width="5" style="2" bestFit="1" customWidth="1"/>
    <col min="12301" max="12301" width="7" style="2" bestFit="1" customWidth="1"/>
    <col min="12302" max="12302" width="6.85546875" style="2" customWidth="1"/>
    <col min="12303" max="12303" width="7.140625" style="2" customWidth="1"/>
    <col min="12304" max="12304" width="6" style="2" bestFit="1" customWidth="1"/>
    <col min="12305" max="12306" width="5" style="2" bestFit="1" customWidth="1"/>
    <col min="12307" max="12307" width="3.28515625" style="2" bestFit="1" customWidth="1"/>
    <col min="12308" max="12308" width="6" style="2" bestFit="1" customWidth="1"/>
    <col min="12309" max="12309" width="7.85546875" style="2" bestFit="1" customWidth="1"/>
    <col min="12310" max="12310" width="3.28515625" style="2" bestFit="1" customWidth="1"/>
    <col min="12311" max="12311" width="4" style="2" bestFit="1" customWidth="1"/>
    <col min="12312" max="12313" width="3.28515625" style="2" bestFit="1" customWidth="1"/>
    <col min="12314" max="12314" width="5" style="2" bestFit="1" customWidth="1"/>
    <col min="12315" max="12315" width="7.140625" style="2" bestFit="1" customWidth="1"/>
    <col min="12316" max="12316" width="5.7109375" style="2" bestFit="1" customWidth="1"/>
    <col min="12317" max="12317" width="5.85546875" style="2" customWidth="1"/>
    <col min="12318" max="12318" width="6.7109375" style="2" bestFit="1" customWidth="1"/>
    <col min="12319" max="12319" width="0" style="2" hidden="1" customWidth="1"/>
    <col min="12320" max="12320" width="6.42578125" style="2" customWidth="1"/>
    <col min="12321" max="12321" width="8.28515625" style="2" customWidth="1"/>
    <col min="12322" max="12322" width="10.140625" style="2" bestFit="1" customWidth="1"/>
    <col min="12323" max="12323" width="8.5703125" style="2" bestFit="1" customWidth="1"/>
    <col min="12324" max="12324" width="16.140625" style="2" bestFit="1" customWidth="1"/>
    <col min="12325" max="12325" width="9.85546875" style="2" bestFit="1" customWidth="1"/>
    <col min="12326" max="12328" width="8.28515625" style="2" customWidth="1"/>
    <col min="12329" max="12329" width="10.28515625" style="2" customWidth="1"/>
    <col min="12330" max="12330" width="9.140625" style="2" customWidth="1"/>
    <col min="12331" max="12331" width="10.28515625" style="2" customWidth="1"/>
    <col min="12332" max="12332" width="9.140625" style="2" customWidth="1"/>
    <col min="12333" max="12544" width="9.140625" style="2"/>
    <col min="12545" max="12545" width="3.140625" style="2" customWidth="1"/>
    <col min="12546" max="12546" width="7.28515625" style="2" bestFit="1" customWidth="1"/>
    <col min="12547" max="12548" width="7" style="2" bestFit="1" customWidth="1"/>
    <col min="12549" max="12549" width="6" style="2" bestFit="1" customWidth="1"/>
    <col min="12550" max="12550" width="6" style="2" customWidth="1"/>
    <col min="12551" max="12552" width="5" style="2" bestFit="1" customWidth="1"/>
    <col min="12553" max="12553" width="6" style="2" bestFit="1" customWidth="1"/>
    <col min="12554" max="12554" width="6.5703125" style="2" bestFit="1" customWidth="1"/>
    <col min="12555" max="12555" width="8.5703125" style="2" customWidth="1"/>
    <col min="12556" max="12556" width="5" style="2" bestFit="1" customWidth="1"/>
    <col min="12557" max="12557" width="7" style="2" bestFit="1" customWidth="1"/>
    <col min="12558" max="12558" width="6.85546875" style="2" customWidth="1"/>
    <col min="12559" max="12559" width="7.140625" style="2" customWidth="1"/>
    <col min="12560" max="12560" width="6" style="2" bestFit="1" customWidth="1"/>
    <col min="12561" max="12562" width="5" style="2" bestFit="1" customWidth="1"/>
    <col min="12563" max="12563" width="3.28515625" style="2" bestFit="1" customWidth="1"/>
    <col min="12564" max="12564" width="6" style="2" bestFit="1" customWidth="1"/>
    <col min="12565" max="12565" width="7.85546875" style="2" bestFit="1" customWidth="1"/>
    <col min="12566" max="12566" width="3.28515625" style="2" bestFit="1" customWidth="1"/>
    <col min="12567" max="12567" width="4" style="2" bestFit="1" customWidth="1"/>
    <col min="12568" max="12569" width="3.28515625" style="2" bestFit="1" customWidth="1"/>
    <col min="12570" max="12570" width="5" style="2" bestFit="1" customWidth="1"/>
    <col min="12571" max="12571" width="7.140625" style="2" bestFit="1" customWidth="1"/>
    <col min="12572" max="12572" width="5.7109375" style="2" bestFit="1" customWidth="1"/>
    <col min="12573" max="12573" width="5.85546875" style="2" customWidth="1"/>
    <col min="12574" max="12574" width="6.7109375" style="2" bestFit="1" customWidth="1"/>
    <col min="12575" max="12575" width="0" style="2" hidden="1" customWidth="1"/>
    <col min="12576" max="12576" width="6.42578125" style="2" customWidth="1"/>
    <col min="12577" max="12577" width="8.28515625" style="2" customWidth="1"/>
    <col min="12578" max="12578" width="10.140625" style="2" bestFit="1" customWidth="1"/>
    <col min="12579" max="12579" width="8.5703125" style="2" bestFit="1" customWidth="1"/>
    <col min="12580" max="12580" width="16.140625" style="2" bestFit="1" customWidth="1"/>
    <col min="12581" max="12581" width="9.85546875" style="2" bestFit="1" customWidth="1"/>
    <col min="12582" max="12584" width="8.28515625" style="2" customWidth="1"/>
    <col min="12585" max="12585" width="10.28515625" style="2" customWidth="1"/>
    <col min="12586" max="12586" width="9.140625" style="2" customWidth="1"/>
    <col min="12587" max="12587" width="10.28515625" style="2" customWidth="1"/>
    <col min="12588" max="12588" width="9.140625" style="2" customWidth="1"/>
    <col min="12589" max="12800" width="9.140625" style="2"/>
    <col min="12801" max="12801" width="3.140625" style="2" customWidth="1"/>
    <col min="12802" max="12802" width="7.28515625" style="2" bestFit="1" customWidth="1"/>
    <col min="12803" max="12804" width="7" style="2" bestFit="1" customWidth="1"/>
    <col min="12805" max="12805" width="6" style="2" bestFit="1" customWidth="1"/>
    <col min="12806" max="12806" width="6" style="2" customWidth="1"/>
    <col min="12807" max="12808" width="5" style="2" bestFit="1" customWidth="1"/>
    <col min="12809" max="12809" width="6" style="2" bestFit="1" customWidth="1"/>
    <col min="12810" max="12810" width="6.5703125" style="2" bestFit="1" customWidth="1"/>
    <col min="12811" max="12811" width="8.5703125" style="2" customWidth="1"/>
    <col min="12812" max="12812" width="5" style="2" bestFit="1" customWidth="1"/>
    <col min="12813" max="12813" width="7" style="2" bestFit="1" customWidth="1"/>
    <col min="12814" max="12814" width="6.85546875" style="2" customWidth="1"/>
    <col min="12815" max="12815" width="7.140625" style="2" customWidth="1"/>
    <col min="12816" max="12816" width="6" style="2" bestFit="1" customWidth="1"/>
    <col min="12817" max="12818" width="5" style="2" bestFit="1" customWidth="1"/>
    <col min="12819" max="12819" width="3.28515625" style="2" bestFit="1" customWidth="1"/>
    <col min="12820" max="12820" width="6" style="2" bestFit="1" customWidth="1"/>
    <col min="12821" max="12821" width="7.85546875" style="2" bestFit="1" customWidth="1"/>
    <col min="12822" max="12822" width="3.28515625" style="2" bestFit="1" customWidth="1"/>
    <col min="12823" max="12823" width="4" style="2" bestFit="1" customWidth="1"/>
    <col min="12824" max="12825" width="3.28515625" style="2" bestFit="1" customWidth="1"/>
    <col min="12826" max="12826" width="5" style="2" bestFit="1" customWidth="1"/>
    <col min="12827" max="12827" width="7.140625" style="2" bestFit="1" customWidth="1"/>
    <col min="12828" max="12828" width="5.7109375" style="2" bestFit="1" customWidth="1"/>
    <col min="12829" max="12829" width="5.85546875" style="2" customWidth="1"/>
    <col min="12830" max="12830" width="6.7109375" style="2" bestFit="1" customWidth="1"/>
    <col min="12831" max="12831" width="0" style="2" hidden="1" customWidth="1"/>
    <col min="12832" max="12832" width="6.42578125" style="2" customWidth="1"/>
    <col min="12833" max="12833" width="8.28515625" style="2" customWidth="1"/>
    <col min="12834" max="12834" width="10.140625" style="2" bestFit="1" customWidth="1"/>
    <col min="12835" max="12835" width="8.5703125" style="2" bestFit="1" customWidth="1"/>
    <col min="12836" max="12836" width="16.140625" style="2" bestFit="1" customWidth="1"/>
    <col min="12837" max="12837" width="9.85546875" style="2" bestFit="1" customWidth="1"/>
    <col min="12838" max="12840" width="8.28515625" style="2" customWidth="1"/>
    <col min="12841" max="12841" width="10.28515625" style="2" customWidth="1"/>
    <col min="12842" max="12842" width="9.140625" style="2" customWidth="1"/>
    <col min="12843" max="12843" width="10.28515625" style="2" customWidth="1"/>
    <col min="12844" max="12844" width="9.140625" style="2" customWidth="1"/>
    <col min="12845" max="13056" width="9.140625" style="2"/>
    <col min="13057" max="13057" width="3.140625" style="2" customWidth="1"/>
    <col min="13058" max="13058" width="7.28515625" style="2" bestFit="1" customWidth="1"/>
    <col min="13059" max="13060" width="7" style="2" bestFit="1" customWidth="1"/>
    <col min="13061" max="13061" width="6" style="2" bestFit="1" customWidth="1"/>
    <col min="13062" max="13062" width="6" style="2" customWidth="1"/>
    <col min="13063" max="13064" width="5" style="2" bestFit="1" customWidth="1"/>
    <col min="13065" max="13065" width="6" style="2" bestFit="1" customWidth="1"/>
    <col min="13066" max="13066" width="6.5703125" style="2" bestFit="1" customWidth="1"/>
    <col min="13067" max="13067" width="8.5703125" style="2" customWidth="1"/>
    <col min="13068" max="13068" width="5" style="2" bestFit="1" customWidth="1"/>
    <col min="13069" max="13069" width="7" style="2" bestFit="1" customWidth="1"/>
    <col min="13070" max="13070" width="6.85546875" style="2" customWidth="1"/>
    <col min="13071" max="13071" width="7.140625" style="2" customWidth="1"/>
    <col min="13072" max="13072" width="6" style="2" bestFit="1" customWidth="1"/>
    <col min="13073" max="13074" width="5" style="2" bestFit="1" customWidth="1"/>
    <col min="13075" max="13075" width="3.28515625" style="2" bestFit="1" customWidth="1"/>
    <col min="13076" max="13076" width="6" style="2" bestFit="1" customWidth="1"/>
    <col min="13077" max="13077" width="7.85546875" style="2" bestFit="1" customWidth="1"/>
    <col min="13078" max="13078" width="3.28515625" style="2" bestFit="1" customWidth="1"/>
    <col min="13079" max="13079" width="4" style="2" bestFit="1" customWidth="1"/>
    <col min="13080" max="13081" width="3.28515625" style="2" bestFit="1" customWidth="1"/>
    <col min="13082" max="13082" width="5" style="2" bestFit="1" customWidth="1"/>
    <col min="13083" max="13083" width="7.140625" style="2" bestFit="1" customWidth="1"/>
    <col min="13084" max="13084" width="5.7109375" style="2" bestFit="1" customWidth="1"/>
    <col min="13085" max="13085" width="5.85546875" style="2" customWidth="1"/>
    <col min="13086" max="13086" width="6.7109375" style="2" bestFit="1" customWidth="1"/>
    <col min="13087" max="13087" width="0" style="2" hidden="1" customWidth="1"/>
    <col min="13088" max="13088" width="6.42578125" style="2" customWidth="1"/>
    <col min="13089" max="13089" width="8.28515625" style="2" customWidth="1"/>
    <col min="13090" max="13090" width="10.140625" style="2" bestFit="1" customWidth="1"/>
    <col min="13091" max="13091" width="8.5703125" style="2" bestFit="1" customWidth="1"/>
    <col min="13092" max="13092" width="16.140625" style="2" bestFit="1" customWidth="1"/>
    <col min="13093" max="13093" width="9.85546875" style="2" bestFit="1" customWidth="1"/>
    <col min="13094" max="13096" width="8.28515625" style="2" customWidth="1"/>
    <col min="13097" max="13097" width="10.28515625" style="2" customWidth="1"/>
    <col min="13098" max="13098" width="9.140625" style="2" customWidth="1"/>
    <col min="13099" max="13099" width="10.28515625" style="2" customWidth="1"/>
    <col min="13100" max="13100" width="9.140625" style="2" customWidth="1"/>
    <col min="13101" max="13312" width="9.140625" style="2"/>
    <col min="13313" max="13313" width="3.140625" style="2" customWidth="1"/>
    <col min="13314" max="13314" width="7.28515625" style="2" bestFit="1" customWidth="1"/>
    <col min="13315" max="13316" width="7" style="2" bestFit="1" customWidth="1"/>
    <col min="13317" max="13317" width="6" style="2" bestFit="1" customWidth="1"/>
    <col min="13318" max="13318" width="6" style="2" customWidth="1"/>
    <col min="13319" max="13320" width="5" style="2" bestFit="1" customWidth="1"/>
    <col min="13321" max="13321" width="6" style="2" bestFit="1" customWidth="1"/>
    <col min="13322" max="13322" width="6.5703125" style="2" bestFit="1" customWidth="1"/>
    <col min="13323" max="13323" width="8.5703125" style="2" customWidth="1"/>
    <col min="13324" max="13324" width="5" style="2" bestFit="1" customWidth="1"/>
    <col min="13325" max="13325" width="7" style="2" bestFit="1" customWidth="1"/>
    <col min="13326" max="13326" width="6.85546875" style="2" customWidth="1"/>
    <col min="13327" max="13327" width="7.140625" style="2" customWidth="1"/>
    <col min="13328" max="13328" width="6" style="2" bestFit="1" customWidth="1"/>
    <col min="13329" max="13330" width="5" style="2" bestFit="1" customWidth="1"/>
    <col min="13331" max="13331" width="3.28515625" style="2" bestFit="1" customWidth="1"/>
    <col min="13332" max="13332" width="6" style="2" bestFit="1" customWidth="1"/>
    <col min="13333" max="13333" width="7.85546875" style="2" bestFit="1" customWidth="1"/>
    <col min="13334" max="13334" width="3.28515625" style="2" bestFit="1" customWidth="1"/>
    <col min="13335" max="13335" width="4" style="2" bestFit="1" customWidth="1"/>
    <col min="13336" max="13337" width="3.28515625" style="2" bestFit="1" customWidth="1"/>
    <col min="13338" max="13338" width="5" style="2" bestFit="1" customWidth="1"/>
    <col min="13339" max="13339" width="7.140625" style="2" bestFit="1" customWidth="1"/>
    <col min="13340" max="13340" width="5.7109375" style="2" bestFit="1" customWidth="1"/>
    <col min="13341" max="13341" width="5.85546875" style="2" customWidth="1"/>
    <col min="13342" max="13342" width="6.7109375" style="2" bestFit="1" customWidth="1"/>
    <col min="13343" max="13343" width="0" style="2" hidden="1" customWidth="1"/>
    <col min="13344" max="13344" width="6.42578125" style="2" customWidth="1"/>
    <col min="13345" max="13345" width="8.28515625" style="2" customWidth="1"/>
    <col min="13346" max="13346" width="10.140625" style="2" bestFit="1" customWidth="1"/>
    <col min="13347" max="13347" width="8.5703125" style="2" bestFit="1" customWidth="1"/>
    <col min="13348" max="13348" width="16.140625" style="2" bestFit="1" customWidth="1"/>
    <col min="13349" max="13349" width="9.85546875" style="2" bestFit="1" customWidth="1"/>
    <col min="13350" max="13352" width="8.28515625" style="2" customWidth="1"/>
    <col min="13353" max="13353" width="10.28515625" style="2" customWidth="1"/>
    <col min="13354" max="13354" width="9.140625" style="2" customWidth="1"/>
    <col min="13355" max="13355" width="10.28515625" style="2" customWidth="1"/>
    <col min="13356" max="13356" width="9.140625" style="2" customWidth="1"/>
    <col min="13357" max="13568" width="9.140625" style="2"/>
    <col min="13569" max="13569" width="3.140625" style="2" customWidth="1"/>
    <col min="13570" max="13570" width="7.28515625" style="2" bestFit="1" customWidth="1"/>
    <col min="13571" max="13572" width="7" style="2" bestFit="1" customWidth="1"/>
    <col min="13573" max="13573" width="6" style="2" bestFit="1" customWidth="1"/>
    <col min="13574" max="13574" width="6" style="2" customWidth="1"/>
    <col min="13575" max="13576" width="5" style="2" bestFit="1" customWidth="1"/>
    <col min="13577" max="13577" width="6" style="2" bestFit="1" customWidth="1"/>
    <col min="13578" max="13578" width="6.5703125" style="2" bestFit="1" customWidth="1"/>
    <col min="13579" max="13579" width="8.5703125" style="2" customWidth="1"/>
    <col min="13580" max="13580" width="5" style="2" bestFit="1" customWidth="1"/>
    <col min="13581" max="13581" width="7" style="2" bestFit="1" customWidth="1"/>
    <col min="13582" max="13582" width="6.85546875" style="2" customWidth="1"/>
    <col min="13583" max="13583" width="7.140625" style="2" customWidth="1"/>
    <col min="13584" max="13584" width="6" style="2" bestFit="1" customWidth="1"/>
    <col min="13585" max="13586" width="5" style="2" bestFit="1" customWidth="1"/>
    <col min="13587" max="13587" width="3.28515625" style="2" bestFit="1" customWidth="1"/>
    <col min="13588" max="13588" width="6" style="2" bestFit="1" customWidth="1"/>
    <col min="13589" max="13589" width="7.85546875" style="2" bestFit="1" customWidth="1"/>
    <col min="13590" max="13590" width="3.28515625" style="2" bestFit="1" customWidth="1"/>
    <col min="13591" max="13591" width="4" style="2" bestFit="1" customWidth="1"/>
    <col min="13592" max="13593" width="3.28515625" style="2" bestFit="1" customWidth="1"/>
    <col min="13594" max="13594" width="5" style="2" bestFit="1" customWidth="1"/>
    <col min="13595" max="13595" width="7.140625" style="2" bestFit="1" customWidth="1"/>
    <col min="13596" max="13596" width="5.7109375" style="2" bestFit="1" customWidth="1"/>
    <col min="13597" max="13597" width="5.85546875" style="2" customWidth="1"/>
    <col min="13598" max="13598" width="6.7109375" style="2" bestFit="1" customWidth="1"/>
    <col min="13599" max="13599" width="0" style="2" hidden="1" customWidth="1"/>
    <col min="13600" max="13600" width="6.42578125" style="2" customWidth="1"/>
    <col min="13601" max="13601" width="8.28515625" style="2" customWidth="1"/>
    <col min="13602" max="13602" width="10.140625" style="2" bestFit="1" customWidth="1"/>
    <col min="13603" max="13603" width="8.5703125" style="2" bestFit="1" customWidth="1"/>
    <col min="13604" max="13604" width="16.140625" style="2" bestFit="1" customWidth="1"/>
    <col min="13605" max="13605" width="9.85546875" style="2" bestFit="1" customWidth="1"/>
    <col min="13606" max="13608" width="8.28515625" style="2" customWidth="1"/>
    <col min="13609" max="13609" width="10.28515625" style="2" customWidth="1"/>
    <col min="13610" max="13610" width="9.140625" style="2" customWidth="1"/>
    <col min="13611" max="13611" width="10.28515625" style="2" customWidth="1"/>
    <col min="13612" max="13612" width="9.140625" style="2" customWidth="1"/>
    <col min="13613" max="13824" width="9.140625" style="2"/>
    <col min="13825" max="13825" width="3.140625" style="2" customWidth="1"/>
    <col min="13826" max="13826" width="7.28515625" style="2" bestFit="1" customWidth="1"/>
    <col min="13827" max="13828" width="7" style="2" bestFit="1" customWidth="1"/>
    <col min="13829" max="13829" width="6" style="2" bestFit="1" customWidth="1"/>
    <col min="13830" max="13830" width="6" style="2" customWidth="1"/>
    <col min="13831" max="13832" width="5" style="2" bestFit="1" customWidth="1"/>
    <col min="13833" max="13833" width="6" style="2" bestFit="1" customWidth="1"/>
    <col min="13834" max="13834" width="6.5703125" style="2" bestFit="1" customWidth="1"/>
    <col min="13835" max="13835" width="8.5703125" style="2" customWidth="1"/>
    <col min="13836" max="13836" width="5" style="2" bestFit="1" customWidth="1"/>
    <col min="13837" max="13837" width="7" style="2" bestFit="1" customWidth="1"/>
    <col min="13838" max="13838" width="6.85546875" style="2" customWidth="1"/>
    <col min="13839" max="13839" width="7.140625" style="2" customWidth="1"/>
    <col min="13840" max="13840" width="6" style="2" bestFit="1" customWidth="1"/>
    <col min="13841" max="13842" width="5" style="2" bestFit="1" customWidth="1"/>
    <col min="13843" max="13843" width="3.28515625" style="2" bestFit="1" customWidth="1"/>
    <col min="13844" max="13844" width="6" style="2" bestFit="1" customWidth="1"/>
    <col min="13845" max="13845" width="7.85546875" style="2" bestFit="1" customWidth="1"/>
    <col min="13846" max="13846" width="3.28515625" style="2" bestFit="1" customWidth="1"/>
    <col min="13847" max="13847" width="4" style="2" bestFit="1" customWidth="1"/>
    <col min="13848" max="13849" width="3.28515625" style="2" bestFit="1" customWidth="1"/>
    <col min="13850" max="13850" width="5" style="2" bestFit="1" customWidth="1"/>
    <col min="13851" max="13851" width="7.140625" style="2" bestFit="1" customWidth="1"/>
    <col min="13852" max="13852" width="5.7109375" style="2" bestFit="1" customWidth="1"/>
    <col min="13853" max="13853" width="5.85546875" style="2" customWidth="1"/>
    <col min="13854" max="13854" width="6.7109375" style="2" bestFit="1" customWidth="1"/>
    <col min="13855" max="13855" width="0" style="2" hidden="1" customWidth="1"/>
    <col min="13856" max="13856" width="6.42578125" style="2" customWidth="1"/>
    <col min="13857" max="13857" width="8.28515625" style="2" customWidth="1"/>
    <col min="13858" max="13858" width="10.140625" style="2" bestFit="1" customWidth="1"/>
    <col min="13859" max="13859" width="8.5703125" style="2" bestFit="1" customWidth="1"/>
    <col min="13860" max="13860" width="16.140625" style="2" bestFit="1" customWidth="1"/>
    <col min="13861" max="13861" width="9.85546875" style="2" bestFit="1" customWidth="1"/>
    <col min="13862" max="13864" width="8.28515625" style="2" customWidth="1"/>
    <col min="13865" max="13865" width="10.28515625" style="2" customWidth="1"/>
    <col min="13866" max="13866" width="9.140625" style="2" customWidth="1"/>
    <col min="13867" max="13867" width="10.28515625" style="2" customWidth="1"/>
    <col min="13868" max="13868" width="9.140625" style="2" customWidth="1"/>
    <col min="13869" max="14080" width="9.140625" style="2"/>
    <col min="14081" max="14081" width="3.140625" style="2" customWidth="1"/>
    <col min="14082" max="14082" width="7.28515625" style="2" bestFit="1" customWidth="1"/>
    <col min="14083" max="14084" width="7" style="2" bestFit="1" customWidth="1"/>
    <col min="14085" max="14085" width="6" style="2" bestFit="1" customWidth="1"/>
    <col min="14086" max="14086" width="6" style="2" customWidth="1"/>
    <col min="14087" max="14088" width="5" style="2" bestFit="1" customWidth="1"/>
    <col min="14089" max="14089" width="6" style="2" bestFit="1" customWidth="1"/>
    <col min="14090" max="14090" width="6.5703125" style="2" bestFit="1" customWidth="1"/>
    <col min="14091" max="14091" width="8.5703125" style="2" customWidth="1"/>
    <col min="14092" max="14092" width="5" style="2" bestFit="1" customWidth="1"/>
    <col min="14093" max="14093" width="7" style="2" bestFit="1" customWidth="1"/>
    <col min="14094" max="14094" width="6.85546875" style="2" customWidth="1"/>
    <col min="14095" max="14095" width="7.140625" style="2" customWidth="1"/>
    <col min="14096" max="14096" width="6" style="2" bestFit="1" customWidth="1"/>
    <col min="14097" max="14098" width="5" style="2" bestFit="1" customWidth="1"/>
    <col min="14099" max="14099" width="3.28515625" style="2" bestFit="1" customWidth="1"/>
    <col min="14100" max="14100" width="6" style="2" bestFit="1" customWidth="1"/>
    <col min="14101" max="14101" width="7.85546875" style="2" bestFit="1" customWidth="1"/>
    <col min="14102" max="14102" width="3.28515625" style="2" bestFit="1" customWidth="1"/>
    <col min="14103" max="14103" width="4" style="2" bestFit="1" customWidth="1"/>
    <col min="14104" max="14105" width="3.28515625" style="2" bestFit="1" customWidth="1"/>
    <col min="14106" max="14106" width="5" style="2" bestFit="1" customWidth="1"/>
    <col min="14107" max="14107" width="7.140625" style="2" bestFit="1" customWidth="1"/>
    <col min="14108" max="14108" width="5.7109375" style="2" bestFit="1" customWidth="1"/>
    <col min="14109" max="14109" width="5.85546875" style="2" customWidth="1"/>
    <col min="14110" max="14110" width="6.7109375" style="2" bestFit="1" customWidth="1"/>
    <col min="14111" max="14111" width="0" style="2" hidden="1" customWidth="1"/>
    <col min="14112" max="14112" width="6.42578125" style="2" customWidth="1"/>
    <col min="14113" max="14113" width="8.28515625" style="2" customWidth="1"/>
    <col min="14114" max="14114" width="10.140625" style="2" bestFit="1" customWidth="1"/>
    <col min="14115" max="14115" width="8.5703125" style="2" bestFit="1" customWidth="1"/>
    <col min="14116" max="14116" width="16.140625" style="2" bestFit="1" customWidth="1"/>
    <col min="14117" max="14117" width="9.85546875" style="2" bestFit="1" customWidth="1"/>
    <col min="14118" max="14120" width="8.28515625" style="2" customWidth="1"/>
    <col min="14121" max="14121" width="10.28515625" style="2" customWidth="1"/>
    <col min="14122" max="14122" width="9.140625" style="2" customWidth="1"/>
    <col min="14123" max="14123" width="10.28515625" style="2" customWidth="1"/>
    <col min="14124" max="14124" width="9.140625" style="2" customWidth="1"/>
    <col min="14125" max="14336" width="9.140625" style="2"/>
    <col min="14337" max="14337" width="3.140625" style="2" customWidth="1"/>
    <col min="14338" max="14338" width="7.28515625" style="2" bestFit="1" customWidth="1"/>
    <col min="14339" max="14340" width="7" style="2" bestFit="1" customWidth="1"/>
    <col min="14341" max="14341" width="6" style="2" bestFit="1" customWidth="1"/>
    <col min="14342" max="14342" width="6" style="2" customWidth="1"/>
    <col min="14343" max="14344" width="5" style="2" bestFit="1" customWidth="1"/>
    <col min="14345" max="14345" width="6" style="2" bestFit="1" customWidth="1"/>
    <col min="14346" max="14346" width="6.5703125" style="2" bestFit="1" customWidth="1"/>
    <col min="14347" max="14347" width="8.5703125" style="2" customWidth="1"/>
    <col min="14348" max="14348" width="5" style="2" bestFit="1" customWidth="1"/>
    <col min="14349" max="14349" width="7" style="2" bestFit="1" customWidth="1"/>
    <col min="14350" max="14350" width="6.85546875" style="2" customWidth="1"/>
    <col min="14351" max="14351" width="7.140625" style="2" customWidth="1"/>
    <col min="14352" max="14352" width="6" style="2" bestFit="1" customWidth="1"/>
    <col min="14353" max="14354" width="5" style="2" bestFit="1" customWidth="1"/>
    <col min="14355" max="14355" width="3.28515625" style="2" bestFit="1" customWidth="1"/>
    <col min="14356" max="14356" width="6" style="2" bestFit="1" customWidth="1"/>
    <col min="14357" max="14357" width="7.85546875" style="2" bestFit="1" customWidth="1"/>
    <col min="14358" max="14358" width="3.28515625" style="2" bestFit="1" customWidth="1"/>
    <col min="14359" max="14359" width="4" style="2" bestFit="1" customWidth="1"/>
    <col min="14360" max="14361" width="3.28515625" style="2" bestFit="1" customWidth="1"/>
    <col min="14362" max="14362" width="5" style="2" bestFit="1" customWidth="1"/>
    <col min="14363" max="14363" width="7.140625" style="2" bestFit="1" customWidth="1"/>
    <col min="14364" max="14364" width="5.7109375" style="2" bestFit="1" customWidth="1"/>
    <col min="14365" max="14365" width="5.85546875" style="2" customWidth="1"/>
    <col min="14366" max="14366" width="6.7109375" style="2" bestFit="1" customWidth="1"/>
    <col min="14367" max="14367" width="0" style="2" hidden="1" customWidth="1"/>
    <col min="14368" max="14368" width="6.42578125" style="2" customWidth="1"/>
    <col min="14369" max="14369" width="8.28515625" style="2" customWidth="1"/>
    <col min="14370" max="14370" width="10.140625" style="2" bestFit="1" customWidth="1"/>
    <col min="14371" max="14371" width="8.5703125" style="2" bestFit="1" customWidth="1"/>
    <col min="14372" max="14372" width="16.140625" style="2" bestFit="1" customWidth="1"/>
    <col min="14373" max="14373" width="9.85546875" style="2" bestFit="1" customWidth="1"/>
    <col min="14374" max="14376" width="8.28515625" style="2" customWidth="1"/>
    <col min="14377" max="14377" width="10.28515625" style="2" customWidth="1"/>
    <col min="14378" max="14378" width="9.140625" style="2" customWidth="1"/>
    <col min="14379" max="14379" width="10.28515625" style="2" customWidth="1"/>
    <col min="14380" max="14380" width="9.140625" style="2" customWidth="1"/>
    <col min="14381" max="14592" width="9.140625" style="2"/>
    <col min="14593" max="14593" width="3.140625" style="2" customWidth="1"/>
    <col min="14594" max="14594" width="7.28515625" style="2" bestFit="1" customWidth="1"/>
    <col min="14595" max="14596" width="7" style="2" bestFit="1" customWidth="1"/>
    <col min="14597" max="14597" width="6" style="2" bestFit="1" customWidth="1"/>
    <col min="14598" max="14598" width="6" style="2" customWidth="1"/>
    <col min="14599" max="14600" width="5" style="2" bestFit="1" customWidth="1"/>
    <col min="14601" max="14601" width="6" style="2" bestFit="1" customWidth="1"/>
    <col min="14602" max="14602" width="6.5703125" style="2" bestFit="1" customWidth="1"/>
    <col min="14603" max="14603" width="8.5703125" style="2" customWidth="1"/>
    <col min="14604" max="14604" width="5" style="2" bestFit="1" customWidth="1"/>
    <col min="14605" max="14605" width="7" style="2" bestFit="1" customWidth="1"/>
    <col min="14606" max="14606" width="6.85546875" style="2" customWidth="1"/>
    <col min="14607" max="14607" width="7.140625" style="2" customWidth="1"/>
    <col min="14608" max="14608" width="6" style="2" bestFit="1" customWidth="1"/>
    <col min="14609" max="14610" width="5" style="2" bestFit="1" customWidth="1"/>
    <col min="14611" max="14611" width="3.28515625" style="2" bestFit="1" customWidth="1"/>
    <col min="14612" max="14612" width="6" style="2" bestFit="1" customWidth="1"/>
    <col min="14613" max="14613" width="7.85546875" style="2" bestFit="1" customWidth="1"/>
    <col min="14614" max="14614" width="3.28515625" style="2" bestFit="1" customWidth="1"/>
    <col min="14615" max="14615" width="4" style="2" bestFit="1" customWidth="1"/>
    <col min="14616" max="14617" width="3.28515625" style="2" bestFit="1" customWidth="1"/>
    <col min="14618" max="14618" width="5" style="2" bestFit="1" customWidth="1"/>
    <col min="14619" max="14619" width="7.140625" style="2" bestFit="1" customWidth="1"/>
    <col min="14620" max="14620" width="5.7109375" style="2" bestFit="1" customWidth="1"/>
    <col min="14621" max="14621" width="5.85546875" style="2" customWidth="1"/>
    <col min="14622" max="14622" width="6.7109375" style="2" bestFit="1" customWidth="1"/>
    <col min="14623" max="14623" width="0" style="2" hidden="1" customWidth="1"/>
    <col min="14624" max="14624" width="6.42578125" style="2" customWidth="1"/>
    <col min="14625" max="14625" width="8.28515625" style="2" customWidth="1"/>
    <col min="14626" max="14626" width="10.140625" style="2" bestFit="1" customWidth="1"/>
    <col min="14627" max="14627" width="8.5703125" style="2" bestFit="1" customWidth="1"/>
    <col min="14628" max="14628" width="16.140625" style="2" bestFit="1" customWidth="1"/>
    <col min="14629" max="14629" width="9.85546875" style="2" bestFit="1" customWidth="1"/>
    <col min="14630" max="14632" width="8.28515625" style="2" customWidth="1"/>
    <col min="14633" max="14633" width="10.28515625" style="2" customWidth="1"/>
    <col min="14634" max="14634" width="9.140625" style="2" customWidth="1"/>
    <col min="14635" max="14635" width="10.28515625" style="2" customWidth="1"/>
    <col min="14636" max="14636" width="9.140625" style="2" customWidth="1"/>
    <col min="14637" max="14848" width="9.140625" style="2"/>
    <col min="14849" max="14849" width="3.140625" style="2" customWidth="1"/>
    <col min="14850" max="14850" width="7.28515625" style="2" bestFit="1" customWidth="1"/>
    <col min="14851" max="14852" width="7" style="2" bestFit="1" customWidth="1"/>
    <col min="14853" max="14853" width="6" style="2" bestFit="1" customWidth="1"/>
    <col min="14854" max="14854" width="6" style="2" customWidth="1"/>
    <col min="14855" max="14856" width="5" style="2" bestFit="1" customWidth="1"/>
    <col min="14857" max="14857" width="6" style="2" bestFit="1" customWidth="1"/>
    <col min="14858" max="14858" width="6.5703125" style="2" bestFit="1" customWidth="1"/>
    <col min="14859" max="14859" width="8.5703125" style="2" customWidth="1"/>
    <col min="14860" max="14860" width="5" style="2" bestFit="1" customWidth="1"/>
    <col min="14861" max="14861" width="7" style="2" bestFit="1" customWidth="1"/>
    <col min="14862" max="14862" width="6.85546875" style="2" customWidth="1"/>
    <col min="14863" max="14863" width="7.140625" style="2" customWidth="1"/>
    <col min="14864" max="14864" width="6" style="2" bestFit="1" customWidth="1"/>
    <col min="14865" max="14866" width="5" style="2" bestFit="1" customWidth="1"/>
    <col min="14867" max="14867" width="3.28515625" style="2" bestFit="1" customWidth="1"/>
    <col min="14868" max="14868" width="6" style="2" bestFit="1" customWidth="1"/>
    <col min="14869" max="14869" width="7.85546875" style="2" bestFit="1" customWidth="1"/>
    <col min="14870" max="14870" width="3.28515625" style="2" bestFit="1" customWidth="1"/>
    <col min="14871" max="14871" width="4" style="2" bestFit="1" customWidth="1"/>
    <col min="14872" max="14873" width="3.28515625" style="2" bestFit="1" customWidth="1"/>
    <col min="14874" max="14874" width="5" style="2" bestFit="1" customWidth="1"/>
    <col min="14875" max="14875" width="7.140625" style="2" bestFit="1" customWidth="1"/>
    <col min="14876" max="14876" width="5.7109375" style="2" bestFit="1" customWidth="1"/>
    <col min="14877" max="14877" width="5.85546875" style="2" customWidth="1"/>
    <col min="14878" max="14878" width="6.7109375" style="2" bestFit="1" customWidth="1"/>
    <col min="14879" max="14879" width="0" style="2" hidden="1" customWidth="1"/>
    <col min="14880" max="14880" width="6.42578125" style="2" customWidth="1"/>
    <col min="14881" max="14881" width="8.28515625" style="2" customWidth="1"/>
    <col min="14882" max="14882" width="10.140625" style="2" bestFit="1" customWidth="1"/>
    <col min="14883" max="14883" width="8.5703125" style="2" bestFit="1" customWidth="1"/>
    <col min="14884" max="14884" width="16.140625" style="2" bestFit="1" customWidth="1"/>
    <col min="14885" max="14885" width="9.85546875" style="2" bestFit="1" customWidth="1"/>
    <col min="14886" max="14888" width="8.28515625" style="2" customWidth="1"/>
    <col min="14889" max="14889" width="10.28515625" style="2" customWidth="1"/>
    <col min="14890" max="14890" width="9.140625" style="2" customWidth="1"/>
    <col min="14891" max="14891" width="10.28515625" style="2" customWidth="1"/>
    <col min="14892" max="14892" width="9.140625" style="2" customWidth="1"/>
    <col min="14893" max="15104" width="9.140625" style="2"/>
    <col min="15105" max="15105" width="3.140625" style="2" customWidth="1"/>
    <col min="15106" max="15106" width="7.28515625" style="2" bestFit="1" customWidth="1"/>
    <col min="15107" max="15108" width="7" style="2" bestFit="1" customWidth="1"/>
    <col min="15109" max="15109" width="6" style="2" bestFit="1" customWidth="1"/>
    <col min="15110" max="15110" width="6" style="2" customWidth="1"/>
    <col min="15111" max="15112" width="5" style="2" bestFit="1" customWidth="1"/>
    <col min="15113" max="15113" width="6" style="2" bestFit="1" customWidth="1"/>
    <col min="15114" max="15114" width="6.5703125" style="2" bestFit="1" customWidth="1"/>
    <col min="15115" max="15115" width="8.5703125" style="2" customWidth="1"/>
    <col min="15116" max="15116" width="5" style="2" bestFit="1" customWidth="1"/>
    <col min="15117" max="15117" width="7" style="2" bestFit="1" customWidth="1"/>
    <col min="15118" max="15118" width="6.85546875" style="2" customWidth="1"/>
    <col min="15119" max="15119" width="7.140625" style="2" customWidth="1"/>
    <col min="15120" max="15120" width="6" style="2" bestFit="1" customWidth="1"/>
    <col min="15121" max="15122" width="5" style="2" bestFit="1" customWidth="1"/>
    <col min="15123" max="15123" width="3.28515625" style="2" bestFit="1" customWidth="1"/>
    <col min="15124" max="15124" width="6" style="2" bestFit="1" customWidth="1"/>
    <col min="15125" max="15125" width="7.85546875" style="2" bestFit="1" customWidth="1"/>
    <col min="15126" max="15126" width="3.28515625" style="2" bestFit="1" customWidth="1"/>
    <col min="15127" max="15127" width="4" style="2" bestFit="1" customWidth="1"/>
    <col min="15128" max="15129" width="3.28515625" style="2" bestFit="1" customWidth="1"/>
    <col min="15130" max="15130" width="5" style="2" bestFit="1" customWidth="1"/>
    <col min="15131" max="15131" width="7.140625" style="2" bestFit="1" customWidth="1"/>
    <col min="15132" max="15132" width="5.7109375" style="2" bestFit="1" customWidth="1"/>
    <col min="15133" max="15133" width="5.85546875" style="2" customWidth="1"/>
    <col min="15134" max="15134" width="6.7109375" style="2" bestFit="1" customWidth="1"/>
    <col min="15135" max="15135" width="0" style="2" hidden="1" customWidth="1"/>
    <col min="15136" max="15136" width="6.42578125" style="2" customWidth="1"/>
    <col min="15137" max="15137" width="8.28515625" style="2" customWidth="1"/>
    <col min="15138" max="15138" width="10.140625" style="2" bestFit="1" customWidth="1"/>
    <col min="15139" max="15139" width="8.5703125" style="2" bestFit="1" customWidth="1"/>
    <col min="15140" max="15140" width="16.140625" style="2" bestFit="1" customWidth="1"/>
    <col min="15141" max="15141" width="9.85546875" style="2" bestFit="1" customWidth="1"/>
    <col min="15142" max="15144" width="8.28515625" style="2" customWidth="1"/>
    <col min="15145" max="15145" width="10.28515625" style="2" customWidth="1"/>
    <col min="15146" max="15146" width="9.140625" style="2" customWidth="1"/>
    <col min="15147" max="15147" width="10.28515625" style="2" customWidth="1"/>
    <col min="15148" max="15148" width="9.140625" style="2" customWidth="1"/>
    <col min="15149" max="15360" width="9.140625" style="2"/>
    <col min="15361" max="15361" width="3.140625" style="2" customWidth="1"/>
    <col min="15362" max="15362" width="7.28515625" style="2" bestFit="1" customWidth="1"/>
    <col min="15363" max="15364" width="7" style="2" bestFit="1" customWidth="1"/>
    <col min="15365" max="15365" width="6" style="2" bestFit="1" customWidth="1"/>
    <col min="15366" max="15366" width="6" style="2" customWidth="1"/>
    <col min="15367" max="15368" width="5" style="2" bestFit="1" customWidth="1"/>
    <col min="15369" max="15369" width="6" style="2" bestFit="1" customWidth="1"/>
    <col min="15370" max="15370" width="6.5703125" style="2" bestFit="1" customWidth="1"/>
    <col min="15371" max="15371" width="8.5703125" style="2" customWidth="1"/>
    <col min="15372" max="15372" width="5" style="2" bestFit="1" customWidth="1"/>
    <col min="15373" max="15373" width="7" style="2" bestFit="1" customWidth="1"/>
    <col min="15374" max="15374" width="6.85546875" style="2" customWidth="1"/>
    <col min="15375" max="15375" width="7.140625" style="2" customWidth="1"/>
    <col min="15376" max="15376" width="6" style="2" bestFit="1" customWidth="1"/>
    <col min="15377" max="15378" width="5" style="2" bestFit="1" customWidth="1"/>
    <col min="15379" max="15379" width="3.28515625" style="2" bestFit="1" customWidth="1"/>
    <col min="15380" max="15380" width="6" style="2" bestFit="1" customWidth="1"/>
    <col min="15381" max="15381" width="7.85546875" style="2" bestFit="1" customWidth="1"/>
    <col min="15382" max="15382" width="3.28515625" style="2" bestFit="1" customWidth="1"/>
    <col min="15383" max="15383" width="4" style="2" bestFit="1" customWidth="1"/>
    <col min="15384" max="15385" width="3.28515625" style="2" bestFit="1" customWidth="1"/>
    <col min="15386" max="15386" width="5" style="2" bestFit="1" customWidth="1"/>
    <col min="15387" max="15387" width="7.140625" style="2" bestFit="1" customWidth="1"/>
    <col min="15388" max="15388" width="5.7109375" style="2" bestFit="1" customWidth="1"/>
    <col min="15389" max="15389" width="5.85546875" style="2" customWidth="1"/>
    <col min="15390" max="15390" width="6.7109375" style="2" bestFit="1" customWidth="1"/>
    <col min="15391" max="15391" width="0" style="2" hidden="1" customWidth="1"/>
    <col min="15392" max="15392" width="6.42578125" style="2" customWidth="1"/>
    <col min="15393" max="15393" width="8.28515625" style="2" customWidth="1"/>
    <col min="15394" max="15394" width="10.140625" style="2" bestFit="1" customWidth="1"/>
    <col min="15395" max="15395" width="8.5703125" style="2" bestFit="1" customWidth="1"/>
    <col min="15396" max="15396" width="16.140625" style="2" bestFit="1" customWidth="1"/>
    <col min="15397" max="15397" width="9.85546875" style="2" bestFit="1" customWidth="1"/>
    <col min="15398" max="15400" width="8.28515625" style="2" customWidth="1"/>
    <col min="15401" max="15401" width="10.28515625" style="2" customWidth="1"/>
    <col min="15402" max="15402" width="9.140625" style="2" customWidth="1"/>
    <col min="15403" max="15403" width="10.28515625" style="2" customWidth="1"/>
    <col min="15404" max="15404" width="9.140625" style="2" customWidth="1"/>
    <col min="15405" max="15616" width="9.140625" style="2"/>
    <col min="15617" max="15617" width="3.140625" style="2" customWidth="1"/>
    <col min="15618" max="15618" width="7.28515625" style="2" bestFit="1" customWidth="1"/>
    <col min="15619" max="15620" width="7" style="2" bestFit="1" customWidth="1"/>
    <col min="15621" max="15621" width="6" style="2" bestFit="1" customWidth="1"/>
    <col min="15622" max="15622" width="6" style="2" customWidth="1"/>
    <col min="15623" max="15624" width="5" style="2" bestFit="1" customWidth="1"/>
    <col min="15625" max="15625" width="6" style="2" bestFit="1" customWidth="1"/>
    <col min="15626" max="15626" width="6.5703125" style="2" bestFit="1" customWidth="1"/>
    <col min="15627" max="15627" width="8.5703125" style="2" customWidth="1"/>
    <col min="15628" max="15628" width="5" style="2" bestFit="1" customWidth="1"/>
    <col min="15629" max="15629" width="7" style="2" bestFit="1" customWidth="1"/>
    <col min="15630" max="15630" width="6.85546875" style="2" customWidth="1"/>
    <col min="15631" max="15631" width="7.140625" style="2" customWidth="1"/>
    <col min="15632" max="15632" width="6" style="2" bestFit="1" customWidth="1"/>
    <col min="15633" max="15634" width="5" style="2" bestFit="1" customWidth="1"/>
    <col min="15635" max="15635" width="3.28515625" style="2" bestFit="1" customWidth="1"/>
    <col min="15636" max="15636" width="6" style="2" bestFit="1" customWidth="1"/>
    <col min="15637" max="15637" width="7.85546875" style="2" bestFit="1" customWidth="1"/>
    <col min="15638" max="15638" width="3.28515625" style="2" bestFit="1" customWidth="1"/>
    <col min="15639" max="15639" width="4" style="2" bestFit="1" customWidth="1"/>
    <col min="15640" max="15641" width="3.28515625" style="2" bestFit="1" customWidth="1"/>
    <col min="15642" max="15642" width="5" style="2" bestFit="1" customWidth="1"/>
    <col min="15643" max="15643" width="7.140625" style="2" bestFit="1" customWidth="1"/>
    <col min="15644" max="15644" width="5.7109375" style="2" bestFit="1" customWidth="1"/>
    <col min="15645" max="15645" width="5.85546875" style="2" customWidth="1"/>
    <col min="15646" max="15646" width="6.7109375" style="2" bestFit="1" customWidth="1"/>
    <col min="15647" max="15647" width="0" style="2" hidden="1" customWidth="1"/>
    <col min="15648" max="15648" width="6.42578125" style="2" customWidth="1"/>
    <col min="15649" max="15649" width="8.28515625" style="2" customWidth="1"/>
    <col min="15650" max="15650" width="10.140625" style="2" bestFit="1" customWidth="1"/>
    <col min="15651" max="15651" width="8.5703125" style="2" bestFit="1" customWidth="1"/>
    <col min="15652" max="15652" width="16.140625" style="2" bestFit="1" customWidth="1"/>
    <col min="15653" max="15653" width="9.85546875" style="2" bestFit="1" customWidth="1"/>
    <col min="15654" max="15656" width="8.28515625" style="2" customWidth="1"/>
    <col min="15657" max="15657" width="10.28515625" style="2" customWidth="1"/>
    <col min="15658" max="15658" width="9.140625" style="2" customWidth="1"/>
    <col min="15659" max="15659" width="10.28515625" style="2" customWidth="1"/>
    <col min="15660" max="15660" width="9.140625" style="2" customWidth="1"/>
    <col min="15661" max="15872" width="9.140625" style="2"/>
    <col min="15873" max="15873" width="3.140625" style="2" customWidth="1"/>
    <col min="15874" max="15874" width="7.28515625" style="2" bestFit="1" customWidth="1"/>
    <col min="15875" max="15876" width="7" style="2" bestFit="1" customWidth="1"/>
    <col min="15877" max="15877" width="6" style="2" bestFit="1" customWidth="1"/>
    <col min="15878" max="15878" width="6" style="2" customWidth="1"/>
    <col min="15879" max="15880" width="5" style="2" bestFit="1" customWidth="1"/>
    <col min="15881" max="15881" width="6" style="2" bestFit="1" customWidth="1"/>
    <col min="15882" max="15882" width="6.5703125" style="2" bestFit="1" customWidth="1"/>
    <col min="15883" max="15883" width="8.5703125" style="2" customWidth="1"/>
    <col min="15884" max="15884" width="5" style="2" bestFit="1" customWidth="1"/>
    <col min="15885" max="15885" width="7" style="2" bestFit="1" customWidth="1"/>
    <col min="15886" max="15886" width="6.85546875" style="2" customWidth="1"/>
    <col min="15887" max="15887" width="7.140625" style="2" customWidth="1"/>
    <col min="15888" max="15888" width="6" style="2" bestFit="1" customWidth="1"/>
    <col min="15889" max="15890" width="5" style="2" bestFit="1" customWidth="1"/>
    <col min="15891" max="15891" width="3.28515625" style="2" bestFit="1" customWidth="1"/>
    <col min="15892" max="15892" width="6" style="2" bestFit="1" customWidth="1"/>
    <col min="15893" max="15893" width="7.85546875" style="2" bestFit="1" customWidth="1"/>
    <col min="15894" max="15894" width="3.28515625" style="2" bestFit="1" customWidth="1"/>
    <col min="15895" max="15895" width="4" style="2" bestFit="1" customWidth="1"/>
    <col min="15896" max="15897" width="3.28515625" style="2" bestFit="1" customWidth="1"/>
    <col min="15898" max="15898" width="5" style="2" bestFit="1" customWidth="1"/>
    <col min="15899" max="15899" width="7.140625" style="2" bestFit="1" customWidth="1"/>
    <col min="15900" max="15900" width="5.7109375" style="2" bestFit="1" customWidth="1"/>
    <col min="15901" max="15901" width="5.85546875" style="2" customWidth="1"/>
    <col min="15902" max="15902" width="6.7109375" style="2" bestFit="1" customWidth="1"/>
    <col min="15903" max="15903" width="0" style="2" hidden="1" customWidth="1"/>
    <col min="15904" max="15904" width="6.42578125" style="2" customWidth="1"/>
    <col min="15905" max="15905" width="8.28515625" style="2" customWidth="1"/>
    <col min="15906" max="15906" width="10.140625" style="2" bestFit="1" customWidth="1"/>
    <col min="15907" max="15907" width="8.5703125" style="2" bestFit="1" customWidth="1"/>
    <col min="15908" max="15908" width="16.140625" style="2" bestFit="1" customWidth="1"/>
    <col min="15909" max="15909" width="9.85546875" style="2" bestFit="1" customWidth="1"/>
    <col min="15910" max="15912" width="8.28515625" style="2" customWidth="1"/>
    <col min="15913" max="15913" width="10.28515625" style="2" customWidth="1"/>
    <col min="15914" max="15914" width="9.140625" style="2" customWidth="1"/>
    <col min="15915" max="15915" width="10.28515625" style="2" customWidth="1"/>
    <col min="15916" max="15916" width="9.140625" style="2" customWidth="1"/>
    <col min="15917" max="16128" width="9.140625" style="2"/>
    <col min="16129" max="16129" width="3.140625" style="2" customWidth="1"/>
    <col min="16130" max="16130" width="7.28515625" style="2" bestFit="1" customWidth="1"/>
    <col min="16131" max="16132" width="7" style="2" bestFit="1" customWidth="1"/>
    <col min="16133" max="16133" width="6" style="2" bestFit="1" customWidth="1"/>
    <col min="16134" max="16134" width="6" style="2" customWidth="1"/>
    <col min="16135" max="16136" width="5" style="2" bestFit="1" customWidth="1"/>
    <col min="16137" max="16137" width="6" style="2" bestFit="1" customWidth="1"/>
    <col min="16138" max="16138" width="6.5703125" style="2" bestFit="1" customWidth="1"/>
    <col min="16139" max="16139" width="8.5703125" style="2" customWidth="1"/>
    <col min="16140" max="16140" width="5" style="2" bestFit="1" customWidth="1"/>
    <col min="16141" max="16141" width="7" style="2" bestFit="1" customWidth="1"/>
    <col min="16142" max="16142" width="6.85546875" style="2" customWidth="1"/>
    <col min="16143" max="16143" width="7.140625" style="2" customWidth="1"/>
    <col min="16144" max="16144" width="6" style="2" bestFit="1" customWidth="1"/>
    <col min="16145" max="16146" width="5" style="2" bestFit="1" customWidth="1"/>
    <col min="16147" max="16147" width="3.28515625" style="2" bestFit="1" customWidth="1"/>
    <col min="16148" max="16148" width="6" style="2" bestFit="1" customWidth="1"/>
    <col min="16149" max="16149" width="7.85546875" style="2" bestFit="1" customWidth="1"/>
    <col min="16150" max="16150" width="3.28515625" style="2" bestFit="1" customWidth="1"/>
    <col min="16151" max="16151" width="4" style="2" bestFit="1" customWidth="1"/>
    <col min="16152" max="16153" width="3.28515625" style="2" bestFit="1" customWidth="1"/>
    <col min="16154" max="16154" width="5" style="2" bestFit="1" customWidth="1"/>
    <col min="16155" max="16155" width="7.140625" style="2" bestFit="1" customWidth="1"/>
    <col min="16156" max="16156" width="5.7109375" style="2" bestFit="1" customWidth="1"/>
    <col min="16157" max="16157" width="5.85546875" style="2" customWidth="1"/>
    <col min="16158" max="16158" width="6.7109375" style="2" bestFit="1" customWidth="1"/>
    <col min="16159" max="16159" width="0" style="2" hidden="1" customWidth="1"/>
    <col min="16160" max="16160" width="6.42578125" style="2" customWidth="1"/>
    <col min="16161" max="16161" width="8.28515625" style="2" customWidth="1"/>
    <col min="16162" max="16162" width="10.140625" style="2" bestFit="1" customWidth="1"/>
    <col min="16163" max="16163" width="8.5703125" style="2" bestFit="1" customWidth="1"/>
    <col min="16164" max="16164" width="16.140625" style="2" bestFit="1" customWidth="1"/>
    <col min="16165" max="16165" width="9.85546875" style="2" bestFit="1" customWidth="1"/>
    <col min="16166" max="16168" width="8.28515625" style="2" customWidth="1"/>
    <col min="16169" max="16169" width="10.28515625" style="2" customWidth="1"/>
    <col min="16170" max="16170" width="9.140625" style="2" customWidth="1"/>
    <col min="16171" max="16171" width="10.28515625" style="2" customWidth="1"/>
    <col min="16172" max="16172" width="9.140625" style="2" customWidth="1"/>
    <col min="16173" max="16384" width="9.140625" style="2"/>
  </cols>
  <sheetData>
    <row r="1" spans="1:46" ht="15.75" x14ac:dyDescent="0.2">
      <c r="A1" s="73" t="s">
        <v>30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60"/>
      <c r="AK1" s="60"/>
      <c r="AL1" s="60"/>
      <c r="AM1" s="1"/>
      <c r="AN1" s="1"/>
    </row>
    <row r="2" spans="1:46" ht="12.75" customHeight="1" x14ac:dyDescent="0.2">
      <c r="A2" s="74" t="s">
        <v>2</v>
      </c>
      <c r="B2" s="76" t="s">
        <v>0</v>
      </c>
      <c r="C2" s="77" t="s">
        <v>3</v>
      </c>
      <c r="D2" s="35"/>
      <c r="E2" s="35"/>
      <c r="F2" s="35"/>
      <c r="G2" s="35"/>
      <c r="H2" s="35"/>
      <c r="I2" s="35"/>
      <c r="J2" s="35"/>
      <c r="K2" s="79" t="s">
        <v>4</v>
      </c>
      <c r="L2" s="80"/>
      <c r="M2" s="80"/>
      <c r="N2" s="80"/>
      <c r="O2" s="80"/>
      <c r="P2" s="80"/>
      <c r="Q2" s="81"/>
      <c r="R2" s="33"/>
      <c r="S2" s="82" t="s">
        <v>5</v>
      </c>
      <c r="T2" s="83"/>
      <c r="U2" s="83"/>
      <c r="V2" s="83"/>
      <c r="W2" s="83"/>
      <c r="X2" s="83"/>
      <c r="Y2" s="83"/>
      <c r="Z2" s="83"/>
      <c r="AA2" s="84" t="s">
        <v>6</v>
      </c>
      <c r="AB2" s="84"/>
      <c r="AC2" s="84"/>
      <c r="AD2" s="34"/>
      <c r="AE2" s="34"/>
      <c r="AF2" s="34"/>
      <c r="AG2" s="34"/>
      <c r="AH2" s="34"/>
      <c r="AI2" s="34"/>
      <c r="AJ2" s="7"/>
      <c r="AK2" s="3"/>
      <c r="AL2" s="3"/>
      <c r="AM2" s="3"/>
      <c r="AN2" s="3"/>
    </row>
    <row r="3" spans="1:46" ht="39" customHeight="1" x14ac:dyDescent="0.2">
      <c r="A3" s="75"/>
      <c r="B3" s="76"/>
      <c r="C3" s="78"/>
      <c r="D3" s="32"/>
      <c r="E3" s="32"/>
      <c r="F3" s="32"/>
      <c r="G3" s="32"/>
      <c r="H3" s="32"/>
      <c r="I3" s="32"/>
      <c r="J3" s="32"/>
      <c r="K3" s="4" t="s">
        <v>7</v>
      </c>
      <c r="L3" s="4" t="s">
        <v>8</v>
      </c>
      <c r="M3" s="4" t="s">
        <v>9</v>
      </c>
      <c r="N3" s="5" t="s">
        <v>10</v>
      </c>
      <c r="O3" s="4" t="s">
        <v>11</v>
      </c>
      <c r="P3" s="5" t="s">
        <v>12</v>
      </c>
      <c r="Q3" s="4" t="s">
        <v>21</v>
      </c>
      <c r="R3" s="4" t="s">
        <v>13</v>
      </c>
      <c r="S3" s="4" t="s">
        <v>7</v>
      </c>
      <c r="T3" s="4" t="s">
        <v>8</v>
      </c>
      <c r="U3" s="4" t="s">
        <v>9</v>
      </c>
      <c r="V3" s="5" t="s">
        <v>10</v>
      </c>
      <c r="W3" s="4" t="s">
        <v>11</v>
      </c>
      <c r="X3" s="5" t="s">
        <v>12</v>
      </c>
      <c r="Y3" s="4" t="s">
        <v>25</v>
      </c>
      <c r="Z3" s="4" t="s">
        <v>13</v>
      </c>
      <c r="AA3" s="4" t="s">
        <v>7</v>
      </c>
      <c r="AB3" s="4" t="s">
        <v>8</v>
      </c>
      <c r="AC3" s="5" t="s">
        <v>9</v>
      </c>
      <c r="AD3" s="5" t="s">
        <v>10</v>
      </c>
      <c r="AE3" s="5" t="s">
        <v>11</v>
      </c>
      <c r="AF3" s="5" t="s">
        <v>12</v>
      </c>
      <c r="AG3" s="4" t="s">
        <v>26</v>
      </c>
      <c r="AH3" s="4" t="s">
        <v>27</v>
      </c>
      <c r="AI3" s="4" t="s">
        <v>28</v>
      </c>
      <c r="AJ3" s="55"/>
      <c r="AK3" s="48"/>
      <c r="AL3" s="1"/>
      <c r="AM3" s="1"/>
      <c r="AN3" s="1"/>
    </row>
    <row r="4" spans="1:46" ht="13.5" customHeight="1" thickBot="1" x14ac:dyDescent="0.25">
      <c r="A4" s="15">
        <v>1</v>
      </c>
      <c r="B4" s="15">
        <f>+A4+1</f>
        <v>2</v>
      </c>
      <c r="C4" s="15">
        <f t="shared" ref="C4:P4" si="0">+B4+1</f>
        <v>3</v>
      </c>
      <c r="D4" s="15"/>
      <c r="E4" s="15"/>
      <c r="F4" s="15"/>
      <c r="G4" s="15"/>
      <c r="H4" s="15"/>
      <c r="I4" s="15"/>
      <c r="J4" s="15"/>
      <c r="K4" s="15">
        <f>+C4+1</f>
        <v>4</v>
      </c>
      <c r="L4" s="15">
        <f t="shared" si="0"/>
        <v>5</v>
      </c>
      <c r="M4" s="15">
        <f t="shared" si="0"/>
        <v>6</v>
      </c>
      <c r="N4" s="15">
        <f t="shared" si="0"/>
        <v>7</v>
      </c>
      <c r="O4" s="15">
        <f t="shared" si="0"/>
        <v>8</v>
      </c>
      <c r="P4" s="15">
        <f t="shared" si="0"/>
        <v>9</v>
      </c>
      <c r="Q4" s="15">
        <f>+P4+1</f>
        <v>10</v>
      </c>
      <c r="R4" s="15">
        <f t="shared" ref="R4:AI4" si="1">+Q4+1</f>
        <v>11</v>
      </c>
      <c r="S4" s="15">
        <f t="shared" si="1"/>
        <v>12</v>
      </c>
      <c r="T4" s="15">
        <f t="shared" si="1"/>
        <v>13</v>
      </c>
      <c r="U4" s="15">
        <f t="shared" si="1"/>
        <v>14</v>
      </c>
      <c r="V4" s="15">
        <f t="shared" si="1"/>
        <v>15</v>
      </c>
      <c r="W4" s="15">
        <f t="shared" si="1"/>
        <v>16</v>
      </c>
      <c r="X4" s="15">
        <f t="shared" si="1"/>
        <v>17</v>
      </c>
      <c r="Y4" s="15">
        <f t="shared" si="1"/>
        <v>18</v>
      </c>
      <c r="Z4" s="15">
        <f t="shared" si="1"/>
        <v>19</v>
      </c>
      <c r="AA4" s="15">
        <f t="shared" si="1"/>
        <v>20</v>
      </c>
      <c r="AB4" s="15">
        <f t="shared" si="1"/>
        <v>21</v>
      </c>
      <c r="AC4" s="15">
        <f t="shared" si="1"/>
        <v>22</v>
      </c>
      <c r="AD4" s="15">
        <f t="shared" si="1"/>
        <v>23</v>
      </c>
      <c r="AE4" s="15">
        <f t="shared" si="1"/>
        <v>24</v>
      </c>
      <c r="AF4" s="15">
        <f t="shared" si="1"/>
        <v>25</v>
      </c>
      <c r="AG4" s="15">
        <f t="shared" si="1"/>
        <v>26</v>
      </c>
      <c r="AH4" s="15">
        <f t="shared" si="1"/>
        <v>27</v>
      </c>
      <c r="AI4" s="15">
        <f t="shared" si="1"/>
        <v>28</v>
      </c>
      <c r="AK4" s="3"/>
      <c r="AL4" s="3"/>
      <c r="AM4" s="20"/>
      <c r="AN4" s="6"/>
      <c r="AO4" s="51"/>
      <c r="AP4" s="16"/>
    </row>
    <row r="5" spans="1:46" ht="23.25" customHeight="1" x14ac:dyDescent="0.2">
      <c r="A5" s="67">
        <v>1</v>
      </c>
      <c r="B5" s="66">
        <v>46204</v>
      </c>
      <c r="C5" s="68"/>
      <c r="D5" s="68"/>
      <c r="E5" s="68"/>
      <c r="F5" s="68"/>
      <c r="G5" s="68"/>
      <c r="H5" s="68"/>
      <c r="I5" s="68"/>
      <c r="J5" s="68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85"/>
      <c r="AH5" s="85"/>
      <c r="AI5" s="86"/>
      <c r="AK5" s="31"/>
      <c r="AL5" s="31"/>
      <c r="AM5" s="31">
        <v>0.2</v>
      </c>
      <c r="AN5" s="31">
        <v>0</v>
      </c>
      <c r="AO5" s="31"/>
      <c r="AP5" s="31"/>
    </row>
    <row r="6" spans="1:46" s="7" customFormat="1" ht="28.5" customHeight="1" x14ac:dyDescent="0.2">
      <c r="A6" s="22">
        <v>1</v>
      </c>
      <c r="B6" s="23">
        <v>45839</v>
      </c>
      <c r="C6" s="28"/>
      <c r="D6" s="37"/>
      <c r="E6" s="37"/>
      <c r="F6" s="37"/>
      <c r="G6" s="37"/>
      <c r="H6" s="37"/>
      <c r="I6" s="37"/>
      <c r="J6" s="37"/>
      <c r="K6" s="24">
        <v>50400</v>
      </c>
      <c r="L6" s="24">
        <f>ROUND(VLOOKUP(B6,$AQ$13:$AR$37,2)*(K6),0)</f>
        <v>29232</v>
      </c>
      <c r="M6" s="14">
        <f>+IF(AND($AM$5=9%,K6*(9%)&lt;=1800),1800,IF(AND($AM$5=18%,K6*(18%)&lt;=3600),3600,IF(AND($AM$5=27%,K6*(27%)&lt;=5400),5400,K6*($AM$5))))</f>
        <v>10080</v>
      </c>
      <c r="N6" s="24">
        <v>120</v>
      </c>
      <c r="O6" s="24">
        <v>1350</v>
      </c>
      <c r="P6" s="24">
        <v>0</v>
      </c>
      <c r="Q6" s="24">
        <f>SUM(K6:P6)</f>
        <v>91182</v>
      </c>
      <c r="R6" s="24">
        <v>200</v>
      </c>
      <c r="S6" s="24">
        <f t="shared" ref="S6" si="2">+K6</f>
        <v>50400</v>
      </c>
      <c r="T6" s="24">
        <f t="shared" ref="T6:T10" si="3">ROUND(VLOOKUP(B6,$AO$13:$AP$37,2)*(S6),0)</f>
        <v>27720</v>
      </c>
      <c r="U6" s="14">
        <f>+IF(AND($AM$5=9%,S6*(9%)&lt;=1800),1800,IF(AND($AM$5=18%,S6*(18%)&lt;=3600),3600,IF(AND($AM$5=27%,S6*(27%)&lt;=5400),5400,S6*($AM$5))))</f>
        <v>10080</v>
      </c>
      <c r="V6" s="24">
        <f t="shared" ref="V6" si="4">+N6</f>
        <v>120</v>
      </c>
      <c r="W6" s="24">
        <f>+O6</f>
        <v>1350</v>
      </c>
      <c r="X6" s="24">
        <f t="shared" ref="X6" si="5">+P6</f>
        <v>0</v>
      </c>
      <c r="Y6" s="24">
        <f>SUM(S6:X6)</f>
        <v>89670</v>
      </c>
      <c r="Z6" s="24">
        <v>200</v>
      </c>
      <c r="AA6" s="24">
        <f t="shared" ref="AA6" si="6">+K6-S6</f>
        <v>0</v>
      </c>
      <c r="AB6" s="24">
        <f t="shared" ref="AB6" si="7">+L6-T6</f>
        <v>1512</v>
      </c>
      <c r="AC6" s="24">
        <f>+M6-U6</f>
        <v>0</v>
      </c>
      <c r="AD6" s="24">
        <f t="shared" ref="AD6" si="8">+N6-V6</f>
        <v>0</v>
      </c>
      <c r="AE6" s="24">
        <f t="shared" ref="AE6" si="9">+O6-W6</f>
        <v>0</v>
      </c>
      <c r="AF6" s="24">
        <f t="shared" ref="AF6" si="10">+P6-X6</f>
        <v>0</v>
      </c>
      <c r="AG6" s="24">
        <f t="shared" ref="AG6" si="11">+Q6-Y6</f>
        <v>1512</v>
      </c>
      <c r="AH6" s="24">
        <f t="shared" ref="AH6" si="12">+R6-Z6</f>
        <v>0</v>
      </c>
      <c r="AI6" s="25">
        <f>+AG6-AH6</f>
        <v>1512</v>
      </c>
      <c r="AJ6" s="6"/>
      <c r="AK6" s="31"/>
      <c r="AL6" s="31"/>
      <c r="AM6" s="2"/>
      <c r="AN6" s="31">
        <v>0.1</v>
      </c>
      <c r="AO6" s="31"/>
      <c r="AP6"/>
    </row>
    <row r="7" spans="1:46" s="7" customFormat="1" ht="28.5" customHeight="1" x14ac:dyDescent="0.2">
      <c r="A7" s="22">
        <v>2</v>
      </c>
      <c r="B7" s="23">
        <v>45870</v>
      </c>
      <c r="C7" s="28"/>
      <c r="D7" s="37"/>
      <c r="E7" s="37"/>
      <c r="F7" s="37"/>
      <c r="G7" s="37"/>
      <c r="H7" s="37"/>
      <c r="I7" s="37"/>
      <c r="J7" s="37"/>
      <c r="K7" s="24">
        <f>+K6</f>
        <v>50400</v>
      </c>
      <c r="L7" s="24">
        <f t="shared" ref="L7:L10" si="13">ROUND(VLOOKUP(B7,$AQ$13:$AR$37,2)*(K7),0)</f>
        <v>29232</v>
      </c>
      <c r="M7" s="14">
        <f>+IF(AND($AM$5=9%,K7*(9%)&lt;=1800),1800,IF(AND($AM$5=18%,K7*(18%)&lt;=3600),3600,IF(AND($AM$5=27%,K7*(27%)&lt;=5400),5400,K7*($AM$5))))</f>
        <v>10080</v>
      </c>
      <c r="N7" s="24">
        <v>120</v>
      </c>
      <c r="O7" s="24">
        <f>+O6</f>
        <v>1350</v>
      </c>
      <c r="P7" s="24">
        <v>0</v>
      </c>
      <c r="Q7" s="24">
        <f t="shared" ref="Q7:Q10" si="14">SUM(K7:P7)</f>
        <v>91182</v>
      </c>
      <c r="R7" s="24">
        <v>200</v>
      </c>
      <c r="S7" s="24">
        <f t="shared" ref="S7:S10" si="15">+K7</f>
        <v>50400</v>
      </c>
      <c r="T7" s="24">
        <f t="shared" si="3"/>
        <v>27720</v>
      </c>
      <c r="U7" s="14">
        <f>+IF(AND($AM$5=9%,S7*(9%)&lt;=1800),1800,IF(AND($AM$5=18%,S7*(18%)&lt;=3600),3600,IF(AND($AM$5=27%,S7*(27%)&lt;=5400),5400,S7*($AM$5))))</f>
        <v>10080</v>
      </c>
      <c r="V7" s="24">
        <f t="shared" ref="V7:V10" si="16">+N7</f>
        <v>120</v>
      </c>
      <c r="W7" s="24">
        <f t="shared" ref="W7:W10" si="17">+O7</f>
        <v>1350</v>
      </c>
      <c r="X7" s="24">
        <f t="shared" ref="X7:X10" si="18">+P7</f>
        <v>0</v>
      </c>
      <c r="Y7" s="24">
        <f t="shared" ref="Y7:Y10" si="19">SUM(S7:X7)</f>
        <v>89670</v>
      </c>
      <c r="Z7" s="24">
        <v>200</v>
      </c>
      <c r="AA7" s="24">
        <f t="shared" ref="AA7:AA10" si="20">+K7-S7</f>
        <v>0</v>
      </c>
      <c r="AB7" s="24">
        <f t="shared" ref="AB7:AB10" si="21">+L7-T7</f>
        <v>1512</v>
      </c>
      <c r="AC7" s="24">
        <f>+M7-U7</f>
        <v>0</v>
      </c>
      <c r="AD7" s="24">
        <f t="shared" ref="AD7:AD10" si="22">+N7-V7</f>
        <v>0</v>
      </c>
      <c r="AE7" s="24">
        <f t="shared" ref="AE7:AE10" si="23">+O7-W7</f>
        <v>0</v>
      </c>
      <c r="AF7" s="24">
        <f t="shared" ref="AF7:AF10" si="24">+P7-X7</f>
        <v>0</v>
      </c>
      <c r="AG7" s="24">
        <f t="shared" ref="AG7:AG10" si="25">+Q7-Y7</f>
        <v>1512</v>
      </c>
      <c r="AH7" s="24">
        <f t="shared" ref="AH7:AH10" si="26">+R7-Z7</f>
        <v>0</v>
      </c>
      <c r="AI7" s="25">
        <f t="shared" ref="AI7:AI10" si="27">+AG7-AH7</f>
        <v>1512</v>
      </c>
      <c r="AJ7" s="2"/>
      <c r="AK7" s="31"/>
      <c r="AL7" s="31"/>
      <c r="AM7" s="2"/>
      <c r="AN7" s="31">
        <v>0.2</v>
      </c>
      <c r="AO7" s="31"/>
      <c r="AP7"/>
    </row>
    <row r="8" spans="1:46" s="7" customFormat="1" ht="28.5" customHeight="1" x14ac:dyDescent="0.2">
      <c r="A8" s="22">
        <v>3</v>
      </c>
      <c r="B8" s="23">
        <v>45901</v>
      </c>
      <c r="C8" s="28"/>
      <c r="D8" s="37"/>
      <c r="E8" s="37"/>
      <c r="F8" s="37"/>
      <c r="G8" s="37"/>
      <c r="H8" s="37"/>
      <c r="I8" s="37"/>
      <c r="J8" s="37"/>
      <c r="K8" s="24">
        <f t="shared" ref="K8:K9" si="28">+K7</f>
        <v>50400</v>
      </c>
      <c r="L8" s="24">
        <f t="shared" si="13"/>
        <v>29232</v>
      </c>
      <c r="M8" s="14">
        <f t="shared" ref="M8:M10" si="29">+IF(AND($AM$5=9%,K8*(9%)&lt;=1800),1800,IF(AND($AM$5=18%,K8*(18%)&lt;=3600),3600,IF(AND($AM$5=27%,K8*(27%)&lt;=5400),5400,K8*($AM$5))))</f>
        <v>10080</v>
      </c>
      <c r="N8" s="24">
        <v>120</v>
      </c>
      <c r="O8" s="24">
        <f t="shared" ref="O8:O10" si="30">+O7</f>
        <v>1350</v>
      </c>
      <c r="P8" s="24">
        <v>0</v>
      </c>
      <c r="Q8" s="24">
        <f t="shared" si="14"/>
        <v>91182</v>
      </c>
      <c r="R8" s="24">
        <v>200</v>
      </c>
      <c r="S8" s="24">
        <f t="shared" si="15"/>
        <v>50400</v>
      </c>
      <c r="T8" s="24">
        <f t="shared" si="3"/>
        <v>27720</v>
      </c>
      <c r="U8" s="14">
        <f t="shared" ref="U8:U10" si="31">+IF(AND($AM$5=9%,S8*(9%)&lt;=1800),1800,IF(AND($AM$5=18%,S8*(18%)&lt;=3600),3600,IF(AND($AM$5=27%,S8*(27%)&lt;=5400),5400,S8*($AM$5))))</f>
        <v>10080</v>
      </c>
      <c r="V8" s="24">
        <f t="shared" si="16"/>
        <v>120</v>
      </c>
      <c r="W8" s="24">
        <f t="shared" si="17"/>
        <v>1350</v>
      </c>
      <c r="X8" s="24">
        <f t="shared" si="18"/>
        <v>0</v>
      </c>
      <c r="Y8" s="24">
        <f t="shared" si="19"/>
        <v>89670</v>
      </c>
      <c r="Z8" s="24">
        <v>200</v>
      </c>
      <c r="AA8" s="24">
        <f t="shared" si="20"/>
        <v>0</v>
      </c>
      <c r="AB8" s="24">
        <f t="shared" si="21"/>
        <v>1512</v>
      </c>
      <c r="AC8" s="24">
        <f t="shared" ref="AC8:AC10" si="32">+M8-U8</f>
        <v>0</v>
      </c>
      <c r="AD8" s="24">
        <f t="shared" si="22"/>
        <v>0</v>
      </c>
      <c r="AE8" s="24">
        <f t="shared" si="23"/>
        <v>0</v>
      </c>
      <c r="AF8" s="24">
        <f t="shared" si="24"/>
        <v>0</v>
      </c>
      <c r="AG8" s="24">
        <f t="shared" si="25"/>
        <v>1512</v>
      </c>
      <c r="AH8" s="24">
        <f t="shared" si="26"/>
        <v>0</v>
      </c>
      <c r="AI8" s="25">
        <f t="shared" si="27"/>
        <v>1512</v>
      </c>
      <c r="AJ8" s="2"/>
      <c r="AK8" s="31"/>
      <c r="AL8" s="31"/>
      <c r="AM8" s="2"/>
      <c r="AN8" s="31">
        <v>0.3</v>
      </c>
      <c r="AO8" s="31"/>
      <c r="AP8"/>
    </row>
    <row r="9" spans="1:46" s="7" customFormat="1" ht="28.5" customHeight="1" x14ac:dyDescent="0.2">
      <c r="A9" s="22">
        <v>4</v>
      </c>
      <c r="B9" s="23">
        <v>45931</v>
      </c>
      <c r="C9" s="28"/>
      <c r="D9" s="37"/>
      <c r="E9" s="37"/>
      <c r="F9" s="37"/>
      <c r="G9" s="37"/>
      <c r="H9" s="37"/>
      <c r="I9" s="37"/>
      <c r="J9" s="37"/>
      <c r="K9" s="24">
        <f t="shared" si="28"/>
        <v>50400</v>
      </c>
      <c r="L9" s="24">
        <f t="shared" si="13"/>
        <v>29232</v>
      </c>
      <c r="M9" s="14">
        <f t="shared" si="29"/>
        <v>10080</v>
      </c>
      <c r="N9" s="24">
        <v>120</v>
      </c>
      <c r="O9" s="24">
        <f t="shared" si="30"/>
        <v>1350</v>
      </c>
      <c r="P9" s="24">
        <v>0</v>
      </c>
      <c r="Q9" s="24">
        <f t="shared" si="14"/>
        <v>91182</v>
      </c>
      <c r="R9" s="24">
        <v>200</v>
      </c>
      <c r="S9" s="24">
        <f t="shared" si="15"/>
        <v>50400</v>
      </c>
      <c r="T9" s="24">
        <f t="shared" si="3"/>
        <v>27720</v>
      </c>
      <c r="U9" s="14">
        <f t="shared" si="31"/>
        <v>10080</v>
      </c>
      <c r="V9" s="24">
        <f t="shared" si="16"/>
        <v>120</v>
      </c>
      <c r="W9" s="24">
        <f t="shared" si="17"/>
        <v>1350</v>
      </c>
      <c r="X9" s="24">
        <f t="shared" si="18"/>
        <v>0</v>
      </c>
      <c r="Y9" s="24">
        <f t="shared" si="19"/>
        <v>89670</v>
      </c>
      <c r="Z9" s="24">
        <v>200</v>
      </c>
      <c r="AA9" s="24">
        <f t="shared" si="20"/>
        <v>0</v>
      </c>
      <c r="AB9" s="24">
        <f t="shared" si="21"/>
        <v>1512</v>
      </c>
      <c r="AC9" s="24">
        <f t="shared" si="32"/>
        <v>0</v>
      </c>
      <c r="AD9" s="24">
        <f t="shared" si="22"/>
        <v>0</v>
      </c>
      <c r="AE9" s="24">
        <f t="shared" si="23"/>
        <v>0</v>
      </c>
      <c r="AF9" s="24">
        <f t="shared" si="24"/>
        <v>0</v>
      </c>
      <c r="AG9" s="24">
        <f t="shared" si="25"/>
        <v>1512</v>
      </c>
      <c r="AH9" s="24">
        <f t="shared" si="26"/>
        <v>0</v>
      </c>
      <c r="AI9" s="25">
        <f t="shared" si="27"/>
        <v>1512</v>
      </c>
      <c r="AJ9" s="6"/>
      <c r="AK9" s="2"/>
      <c r="AL9" s="2"/>
      <c r="AM9" s="2"/>
      <c r="AN9" s="31"/>
      <c r="AO9" s="31"/>
      <c r="AP9"/>
    </row>
    <row r="10" spans="1:46" s="7" customFormat="1" ht="28.5" customHeight="1" thickBot="1" x14ac:dyDescent="0.25">
      <c r="A10" s="22">
        <v>5</v>
      </c>
      <c r="B10" s="23">
        <v>46054</v>
      </c>
      <c r="C10" s="28"/>
      <c r="D10" s="37"/>
      <c r="E10" s="37"/>
      <c r="F10" s="37"/>
      <c r="G10" s="37"/>
      <c r="H10" s="37"/>
      <c r="I10" s="37"/>
      <c r="J10" s="37"/>
      <c r="K10" s="24">
        <f>+IF(B5=DATE(2026,1,1), IF(CEILING(K9*3%,100)-ROUND(K9*3%,0)&lt;=50, CEILING(K9*3%,100), CEILING(K9*3%,100)-100)+K9, IF(B5=DATE(2026,7,1), K9, 0))</f>
        <v>50400</v>
      </c>
      <c r="L10" s="24">
        <f t="shared" si="13"/>
        <v>29232</v>
      </c>
      <c r="M10" s="14">
        <f t="shared" si="29"/>
        <v>10080</v>
      </c>
      <c r="N10" s="24">
        <v>120</v>
      </c>
      <c r="O10" s="24">
        <f t="shared" si="30"/>
        <v>1350</v>
      </c>
      <c r="P10" s="24">
        <v>0</v>
      </c>
      <c r="Q10" s="24">
        <f t="shared" si="14"/>
        <v>91182</v>
      </c>
      <c r="R10" s="24">
        <v>200</v>
      </c>
      <c r="S10" s="24">
        <f t="shared" si="15"/>
        <v>50400</v>
      </c>
      <c r="T10" s="24">
        <f t="shared" si="3"/>
        <v>27720</v>
      </c>
      <c r="U10" s="14">
        <f t="shared" si="31"/>
        <v>10080</v>
      </c>
      <c r="V10" s="24">
        <f t="shared" si="16"/>
        <v>120</v>
      </c>
      <c r="W10" s="24">
        <f t="shared" si="17"/>
        <v>1350</v>
      </c>
      <c r="X10" s="24">
        <f t="shared" si="18"/>
        <v>0</v>
      </c>
      <c r="Y10" s="24">
        <f t="shared" si="19"/>
        <v>89670</v>
      </c>
      <c r="Z10" s="24">
        <v>200</v>
      </c>
      <c r="AA10" s="24">
        <f t="shared" si="20"/>
        <v>0</v>
      </c>
      <c r="AB10" s="24">
        <f t="shared" si="21"/>
        <v>1512</v>
      </c>
      <c r="AC10" s="24">
        <f t="shared" si="32"/>
        <v>0</v>
      </c>
      <c r="AD10" s="24">
        <f t="shared" si="22"/>
        <v>0</v>
      </c>
      <c r="AE10" s="24">
        <f t="shared" si="23"/>
        <v>0</v>
      </c>
      <c r="AF10" s="24">
        <f t="shared" si="24"/>
        <v>0</v>
      </c>
      <c r="AG10" s="24">
        <f t="shared" si="25"/>
        <v>1512</v>
      </c>
      <c r="AH10" s="24">
        <f t="shared" si="26"/>
        <v>0</v>
      </c>
      <c r="AI10" s="25">
        <f t="shared" si="27"/>
        <v>1512</v>
      </c>
      <c r="AJ10" s="2"/>
      <c r="AK10" s="8"/>
      <c r="AL10" s="8"/>
      <c r="AM10" s="2"/>
      <c r="AN10" s="31"/>
      <c r="AO10" s="31"/>
      <c r="AP10"/>
    </row>
    <row r="11" spans="1:46" s="7" customFormat="1" ht="28.5" customHeight="1" thickBot="1" x14ac:dyDescent="0.25">
      <c r="A11" s="69" t="s">
        <v>1</v>
      </c>
      <c r="B11" s="70"/>
      <c r="C11" s="71"/>
      <c r="D11" s="45"/>
      <c r="E11" s="45"/>
      <c r="F11" s="45"/>
      <c r="G11" s="45"/>
      <c r="H11" s="45"/>
      <c r="I11" s="45"/>
      <c r="J11" s="45"/>
      <c r="K11" s="46">
        <f t="shared" ref="K11:AI11" si="33">SUM(K6:K10)</f>
        <v>252000</v>
      </c>
      <c r="L11" s="46">
        <f t="shared" si="33"/>
        <v>146160</v>
      </c>
      <c r="M11" s="46">
        <f t="shared" si="33"/>
        <v>50400</v>
      </c>
      <c r="N11" s="46">
        <f t="shared" si="33"/>
        <v>600</v>
      </c>
      <c r="O11" s="46">
        <f t="shared" si="33"/>
        <v>6750</v>
      </c>
      <c r="P11" s="46">
        <f t="shared" si="33"/>
        <v>0</v>
      </c>
      <c r="Q11" s="46">
        <f t="shared" si="33"/>
        <v>455910</v>
      </c>
      <c r="R11" s="46">
        <f t="shared" si="33"/>
        <v>1000</v>
      </c>
      <c r="S11" s="46">
        <f t="shared" si="33"/>
        <v>252000</v>
      </c>
      <c r="T11" s="46">
        <f t="shared" si="33"/>
        <v>138600</v>
      </c>
      <c r="U11" s="46">
        <f t="shared" si="33"/>
        <v>50400</v>
      </c>
      <c r="V11" s="46">
        <f t="shared" si="33"/>
        <v>600</v>
      </c>
      <c r="W11" s="46">
        <f t="shared" si="33"/>
        <v>6750</v>
      </c>
      <c r="X11" s="46">
        <f t="shared" si="33"/>
        <v>0</v>
      </c>
      <c r="Y11" s="46">
        <f t="shared" si="33"/>
        <v>448350</v>
      </c>
      <c r="Z11" s="46">
        <f t="shared" si="33"/>
        <v>1000</v>
      </c>
      <c r="AA11" s="46">
        <f t="shared" si="33"/>
        <v>0</v>
      </c>
      <c r="AB11" s="46">
        <f t="shared" si="33"/>
        <v>7560</v>
      </c>
      <c r="AC11" s="46">
        <f t="shared" si="33"/>
        <v>0</v>
      </c>
      <c r="AD11" s="46">
        <f t="shared" si="33"/>
        <v>0</v>
      </c>
      <c r="AE11" s="46">
        <f t="shared" si="33"/>
        <v>0</v>
      </c>
      <c r="AF11" s="46">
        <f t="shared" si="33"/>
        <v>0</v>
      </c>
      <c r="AG11" s="46">
        <f t="shared" si="33"/>
        <v>7560</v>
      </c>
      <c r="AH11" s="46">
        <f t="shared" si="33"/>
        <v>0</v>
      </c>
      <c r="AI11" s="49">
        <f t="shared" si="33"/>
        <v>7560</v>
      </c>
      <c r="AJ11" s="2"/>
      <c r="AK11" s="8"/>
      <c r="AL11" s="8"/>
      <c r="AM11" s="2"/>
      <c r="AN11" s="31"/>
      <c r="AO11" s="31"/>
      <c r="AP11"/>
    </row>
    <row r="12" spans="1:46" s="7" customFormat="1" ht="28.5" customHeight="1" thickBot="1" x14ac:dyDescent="0.25">
      <c r="A12" s="53"/>
      <c r="B12" s="53"/>
      <c r="C12" s="53"/>
      <c r="D12" s="53"/>
      <c r="E12" s="53"/>
      <c r="F12" s="53"/>
      <c r="G12" s="53"/>
      <c r="H12" s="53"/>
      <c r="I12" s="53"/>
      <c r="J12" s="53"/>
      <c r="K12" s="63"/>
      <c r="L12" s="63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61"/>
      <c r="AJ12" s="2"/>
      <c r="AK12" s="8"/>
      <c r="AL12" s="8"/>
      <c r="AM12" s="2"/>
      <c r="AN12" s="31"/>
      <c r="AO12" s="31"/>
      <c r="AP12" s="2"/>
    </row>
    <row r="13" spans="1:46" s="7" customFormat="1" ht="28.5" customHeight="1" x14ac:dyDescent="0.2">
      <c r="A13" s="64">
        <v>2</v>
      </c>
      <c r="B13" s="65">
        <v>46023</v>
      </c>
      <c r="C13" s="62"/>
      <c r="D13" s="36"/>
      <c r="E13" s="36"/>
      <c r="F13" s="36"/>
      <c r="G13" s="36"/>
      <c r="H13" s="36"/>
      <c r="I13" s="36"/>
      <c r="J13" s="36"/>
      <c r="K13" s="87"/>
      <c r="L13" s="88"/>
      <c r="M13" s="85"/>
      <c r="N13" s="85"/>
      <c r="O13" s="85"/>
      <c r="P13" s="85"/>
      <c r="Q13" s="85"/>
      <c r="R13" s="85"/>
      <c r="S13" s="85"/>
      <c r="T13" s="85"/>
      <c r="U13" s="85"/>
      <c r="V13" s="85"/>
      <c r="W13" s="85"/>
      <c r="X13" s="85"/>
      <c r="Y13" s="85"/>
      <c r="Z13" s="85"/>
      <c r="AA13" s="85"/>
      <c r="AB13" s="85"/>
      <c r="AC13" s="85"/>
      <c r="AD13" s="85"/>
      <c r="AE13" s="85"/>
      <c r="AF13" s="85"/>
      <c r="AG13" s="85"/>
      <c r="AH13" s="85"/>
      <c r="AI13" s="89"/>
      <c r="AJ13" s="2"/>
      <c r="AK13" s="8"/>
      <c r="AL13" s="8"/>
      <c r="AM13" s="9"/>
      <c r="AN13" s="9"/>
      <c r="AO13" s="11"/>
      <c r="AP13" s="12"/>
      <c r="AQ13" s="11"/>
      <c r="AR13" s="12"/>
    </row>
    <row r="14" spans="1:46" s="7" customFormat="1" ht="28.5" customHeight="1" x14ac:dyDescent="0.2">
      <c r="A14" s="22">
        <v>1</v>
      </c>
      <c r="B14" s="23">
        <v>45839</v>
      </c>
      <c r="C14" s="28"/>
      <c r="D14" s="37"/>
      <c r="E14" s="37"/>
      <c r="F14" s="37"/>
      <c r="G14" s="37"/>
      <c r="H14" s="37"/>
      <c r="I14" s="37"/>
      <c r="J14" s="37"/>
      <c r="K14" s="24">
        <v>50400</v>
      </c>
      <c r="L14" s="24">
        <f t="shared" ref="L14:L18" si="34">ROUND(VLOOKUP(B14,$AQ$13:$AR$37,2)*(K14),0)</f>
        <v>29232</v>
      </c>
      <c r="M14" s="14">
        <f>+IF(AND($AM$5=9%,K14*(9%)&lt;=1800),1800,IF(AND($AM$5=18%,K14*(18%)&lt;=3600),3600,IF(AND($AM$5=27%,K14*(27%)&lt;=5400),5400,K14*($AM$5))))</f>
        <v>10080</v>
      </c>
      <c r="N14" s="24">
        <v>120</v>
      </c>
      <c r="O14" s="24">
        <v>1350</v>
      </c>
      <c r="P14" s="24">
        <v>0</v>
      </c>
      <c r="Q14" s="24">
        <f>SUM(K14:P14)</f>
        <v>91182</v>
      </c>
      <c r="R14" s="24">
        <v>200</v>
      </c>
      <c r="S14" s="24">
        <f t="shared" ref="S14:S18" si="35">+K14</f>
        <v>50400</v>
      </c>
      <c r="T14" s="24">
        <f t="shared" ref="T14:T18" si="36">ROUND(VLOOKUP(B14,$AO$13:$AP$37,2)*(S14),0)</f>
        <v>27720</v>
      </c>
      <c r="U14" s="14">
        <f t="shared" ref="U14:U18" si="37">+IF(AND($AM$5=9%,S14*(9%)&lt;=1800),1800,IF(AND($AM$5=18%,S14*(18%)&lt;=3600),3600,IF(AND($AM$5=27%,S14*(27%)&lt;=5400),5400,S14*($AM$5))))</f>
        <v>10080</v>
      </c>
      <c r="V14" s="24">
        <f t="shared" ref="V14:V18" si="38">+N14</f>
        <v>120</v>
      </c>
      <c r="W14" s="24">
        <f>+O14</f>
        <v>1350</v>
      </c>
      <c r="X14" s="24">
        <f t="shared" ref="X14:X18" si="39">+P14</f>
        <v>0</v>
      </c>
      <c r="Y14" s="24">
        <f>SUM(S14:X14)</f>
        <v>89670</v>
      </c>
      <c r="Z14" s="24">
        <v>200</v>
      </c>
      <c r="AA14" s="24">
        <f t="shared" ref="AA14:AA18" si="40">+K14-S14</f>
        <v>0</v>
      </c>
      <c r="AB14" s="24">
        <f t="shared" ref="AB14:AB18" si="41">+L14-T14</f>
        <v>1512</v>
      </c>
      <c r="AC14" s="24">
        <f>+M14-U14</f>
        <v>0</v>
      </c>
      <c r="AD14" s="24">
        <f t="shared" ref="AD14:AD18" si="42">+N14-V14</f>
        <v>0</v>
      </c>
      <c r="AE14" s="24">
        <f t="shared" ref="AE14:AE18" si="43">+O14-W14</f>
        <v>0</v>
      </c>
      <c r="AF14" s="24">
        <f t="shared" ref="AF14:AF18" si="44">+P14-X14</f>
        <v>0</v>
      </c>
      <c r="AG14" s="24">
        <f t="shared" ref="AG14:AG18" si="45">+Q14-Y14</f>
        <v>1512</v>
      </c>
      <c r="AH14" s="24">
        <f t="shared" ref="AH14:AH18" si="46">+R14-Z14</f>
        <v>0</v>
      </c>
      <c r="AI14" s="25">
        <f>+AG14-AH14</f>
        <v>1512</v>
      </c>
      <c r="AJ14" s="2"/>
      <c r="AK14" s="8"/>
      <c r="AL14" s="8"/>
      <c r="AM14" s="9"/>
      <c r="AN14" s="9"/>
      <c r="AO14" s="11">
        <v>44743</v>
      </c>
      <c r="AP14" s="13">
        <v>0.34</v>
      </c>
      <c r="AQ14" s="11">
        <v>44743</v>
      </c>
      <c r="AR14" s="12">
        <v>0.38</v>
      </c>
      <c r="AT14" s="23">
        <v>46023</v>
      </c>
    </row>
    <row r="15" spans="1:46" s="7" customFormat="1" ht="28.5" customHeight="1" x14ac:dyDescent="0.2">
      <c r="A15" s="22">
        <v>2</v>
      </c>
      <c r="B15" s="23">
        <v>45870</v>
      </c>
      <c r="C15" s="28"/>
      <c r="D15" s="37"/>
      <c r="E15" s="37"/>
      <c r="F15" s="37"/>
      <c r="G15" s="37"/>
      <c r="H15" s="37"/>
      <c r="I15" s="37"/>
      <c r="J15" s="37"/>
      <c r="K15" s="24">
        <f>+K14</f>
        <v>50400</v>
      </c>
      <c r="L15" s="24">
        <f t="shared" si="34"/>
        <v>29232</v>
      </c>
      <c r="M15" s="14">
        <f>+IF(AND($AM$5=9%,K15*(9%)&lt;=1800),1800,IF(AND($AM$5=18%,K15*(18%)&lt;=3600),3600,IF(AND($AM$5=27%,K15*(27%)&lt;=5400),5400,K15*($AM$5))))</f>
        <v>10080</v>
      </c>
      <c r="N15" s="24">
        <v>120</v>
      </c>
      <c r="O15" s="24">
        <f>+O14</f>
        <v>1350</v>
      </c>
      <c r="P15" s="24">
        <v>0</v>
      </c>
      <c r="Q15" s="24">
        <f t="shared" ref="Q15:Q18" si="47">SUM(K15:P15)</f>
        <v>91182</v>
      </c>
      <c r="R15" s="24">
        <v>200</v>
      </c>
      <c r="S15" s="24">
        <f t="shared" si="35"/>
        <v>50400</v>
      </c>
      <c r="T15" s="24">
        <f t="shared" si="36"/>
        <v>27720</v>
      </c>
      <c r="U15" s="14">
        <f t="shared" si="37"/>
        <v>10080</v>
      </c>
      <c r="V15" s="24">
        <f t="shared" si="38"/>
        <v>120</v>
      </c>
      <c r="W15" s="24">
        <f t="shared" ref="W15:W18" si="48">+O15</f>
        <v>1350</v>
      </c>
      <c r="X15" s="24">
        <f t="shared" si="39"/>
        <v>0</v>
      </c>
      <c r="Y15" s="24">
        <f t="shared" ref="Y15:Y18" si="49">SUM(S15:X15)</f>
        <v>89670</v>
      </c>
      <c r="Z15" s="24">
        <v>200</v>
      </c>
      <c r="AA15" s="24">
        <f t="shared" si="40"/>
        <v>0</v>
      </c>
      <c r="AB15" s="24">
        <f t="shared" si="41"/>
        <v>1512</v>
      </c>
      <c r="AC15" s="24">
        <f>+M15-U15</f>
        <v>0</v>
      </c>
      <c r="AD15" s="24">
        <f t="shared" si="42"/>
        <v>0</v>
      </c>
      <c r="AE15" s="24">
        <f t="shared" si="43"/>
        <v>0</v>
      </c>
      <c r="AF15" s="24">
        <f t="shared" si="44"/>
        <v>0</v>
      </c>
      <c r="AG15" s="24">
        <f t="shared" si="45"/>
        <v>1512</v>
      </c>
      <c r="AH15" s="24">
        <f t="shared" si="46"/>
        <v>0</v>
      </c>
      <c r="AI15" s="25">
        <f t="shared" ref="AI15:AI18" si="50">+AG15-AH15</f>
        <v>1512</v>
      </c>
      <c r="AJ15" s="2"/>
      <c r="AK15" s="8"/>
      <c r="AL15" s="8"/>
      <c r="AM15" s="9"/>
      <c r="AN15" s="9"/>
      <c r="AO15" s="11">
        <v>44927</v>
      </c>
      <c r="AP15" s="13">
        <v>0.38</v>
      </c>
      <c r="AQ15" s="11">
        <v>44927</v>
      </c>
      <c r="AR15" s="12">
        <v>0.42</v>
      </c>
      <c r="AT15" s="23">
        <v>46204</v>
      </c>
    </row>
    <row r="16" spans="1:46" s="7" customFormat="1" ht="28.5" customHeight="1" x14ac:dyDescent="0.2">
      <c r="A16" s="22">
        <v>3</v>
      </c>
      <c r="B16" s="23">
        <v>45901</v>
      </c>
      <c r="C16" s="28"/>
      <c r="D16" s="37"/>
      <c r="E16" s="37"/>
      <c r="F16" s="37"/>
      <c r="G16" s="37"/>
      <c r="H16" s="37"/>
      <c r="I16" s="37"/>
      <c r="J16" s="37"/>
      <c r="K16" s="24">
        <f t="shared" ref="K16:K18" si="51">+K15</f>
        <v>50400</v>
      </c>
      <c r="L16" s="24">
        <f t="shared" si="34"/>
        <v>29232</v>
      </c>
      <c r="M16" s="14">
        <f t="shared" ref="M16:M18" si="52">+IF(AND($AM$5=9%,K16*(9%)&lt;=1800),1800,IF(AND($AM$5=18%,K16*(18%)&lt;=3600),3600,IF(AND($AM$5=27%,K16*(27%)&lt;=5400),5400,K16*($AM$5))))</f>
        <v>10080</v>
      </c>
      <c r="N16" s="24">
        <v>120</v>
      </c>
      <c r="O16" s="24">
        <f t="shared" ref="O16:O18" si="53">+O15</f>
        <v>1350</v>
      </c>
      <c r="P16" s="24">
        <v>0</v>
      </c>
      <c r="Q16" s="24">
        <f t="shared" si="47"/>
        <v>91182</v>
      </c>
      <c r="R16" s="24">
        <v>200</v>
      </c>
      <c r="S16" s="24">
        <f t="shared" si="35"/>
        <v>50400</v>
      </c>
      <c r="T16" s="24">
        <f t="shared" si="36"/>
        <v>27720</v>
      </c>
      <c r="U16" s="14">
        <f t="shared" si="37"/>
        <v>10080</v>
      </c>
      <c r="V16" s="24">
        <f t="shared" si="38"/>
        <v>120</v>
      </c>
      <c r="W16" s="24">
        <f t="shared" si="48"/>
        <v>1350</v>
      </c>
      <c r="X16" s="24">
        <f t="shared" si="39"/>
        <v>0</v>
      </c>
      <c r="Y16" s="24">
        <f t="shared" si="49"/>
        <v>89670</v>
      </c>
      <c r="Z16" s="24">
        <v>200</v>
      </c>
      <c r="AA16" s="24">
        <f t="shared" si="40"/>
        <v>0</v>
      </c>
      <c r="AB16" s="24">
        <f t="shared" si="41"/>
        <v>1512</v>
      </c>
      <c r="AC16" s="24">
        <f t="shared" ref="AC16:AC18" si="54">+M16-U16</f>
        <v>0</v>
      </c>
      <c r="AD16" s="24">
        <f t="shared" si="42"/>
        <v>0</v>
      </c>
      <c r="AE16" s="24">
        <f t="shared" si="43"/>
        <v>0</v>
      </c>
      <c r="AF16" s="24">
        <f t="shared" si="44"/>
        <v>0</v>
      </c>
      <c r="AG16" s="24">
        <f t="shared" si="45"/>
        <v>1512</v>
      </c>
      <c r="AH16" s="24">
        <f t="shared" si="46"/>
        <v>0</v>
      </c>
      <c r="AI16" s="25">
        <f t="shared" si="50"/>
        <v>1512</v>
      </c>
      <c r="AJ16" s="2"/>
      <c r="AK16" s="8"/>
      <c r="AL16" s="8"/>
      <c r="AM16" s="9"/>
      <c r="AN16" s="9"/>
      <c r="AO16" s="11">
        <v>45108</v>
      </c>
      <c r="AP16" s="13">
        <v>0.42</v>
      </c>
      <c r="AQ16" s="11">
        <v>45108</v>
      </c>
      <c r="AR16" s="12">
        <v>0.46</v>
      </c>
    </row>
    <row r="17" spans="1:44" s="7" customFormat="1" ht="28.5" customHeight="1" x14ac:dyDescent="0.2">
      <c r="A17" s="22">
        <v>4</v>
      </c>
      <c r="B17" s="23">
        <v>45931</v>
      </c>
      <c r="C17" s="28"/>
      <c r="D17" s="37"/>
      <c r="E17" s="37"/>
      <c r="F17" s="37"/>
      <c r="G17" s="37"/>
      <c r="H17" s="37"/>
      <c r="I17" s="37"/>
      <c r="J17" s="37"/>
      <c r="K17" s="24">
        <f t="shared" si="51"/>
        <v>50400</v>
      </c>
      <c r="L17" s="24">
        <f t="shared" si="34"/>
        <v>29232</v>
      </c>
      <c r="M17" s="14">
        <f t="shared" si="52"/>
        <v>10080</v>
      </c>
      <c r="N17" s="24">
        <v>120</v>
      </c>
      <c r="O17" s="24">
        <f t="shared" si="53"/>
        <v>1350</v>
      </c>
      <c r="P17" s="24">
        <v>0</v>
      </c>
      <c r="Q17" s="24">
        <f t="shared" si="47"/>
        <v>91182</v>
      </c>
      <c r="R17" s="24">
        <v>200</v>
      </c>
      <c r="S17" s="24">
        <f t="shared" si="35"/>
        <v>50400</v>
      </c>
      <c r="T17" s="24">
        <f t="shared" si="36"/>
        <v>27720</v>
      </c>
      <c r="U17" s="14">
        <f t="shared" si="37"/>
        <v>10080</v>
      </c>
      <c r="V17" s="24">
        <f t="shared" si="38"/>
        <v>120</v>
      </c>
      <c r="W17" s="24">
        <f t="shared" si="48"/>
        <v>1350</v>
      </c>
      <c r="X17" s="24">
        <f t="shared" si="39"/>
        <v>0</v>
      </c>
      <c r="Y17" s="24">
        <f t="shared" si="49"/>
        <v>89670</v>
      </c>
      <c r="Z17" s="24">
        <v>200</v>
      </c>
      <c r="AA17" s="24">
        <f t="shared" si="40"/>
        <v>0</v>
      </c>
      <c r="AB17" s="24">
        <f t="shared" si="41"/>
        <v>1512</v>
      </c>
      <c r="AC17" s="24">
        <f t="shared" si="54"/>
        <v>0</v>
      </c>
      <c r="AD17" s="24">
        <f t="shared" si="42"/>
        <v>0</v>
      </c>
      <c r="AE17" s="24">
        <f t="shared" si="43"/>
        <v>0</v>
      </c>
      <c r="AF17" s="24">
        <f t="shared" si="44"/>
        <v>0</v>
      </c>
      <c r="AG17" s="24">
        <f t="shared" si="45"/>
        <v>1512</v>
      </c>
      <c r="AH17" s="24">
        <f t="shared" si="46"/>
        <v>0</v>
      </c>
      <c r="AI17" s="25">
        <f t="shared" si="50"/>
        <v>1512</v>
      </c>
      <c r="AJ17" s="2"/>
      <c r="AK17" s="8"/>
      <c r="AL17" s="8"/>
      <c r="AM17" s="9"/>
      <c r="AN17" s="9"/>
      <c r="AO17" s="11">
        <v>45292</v>
      </c>
      <c r="AP17" s="13">
        <v>0.46</v>
      </c>
      <c r="AQ17" s="11">
        <v>45292</v>
      </c>
      <c r="AR17" s="12">
        <v>0.5</v>
      </c>
    </row>
    <row r="18" spans="1:44" s="7" customFormat="1" ht="28.5" customHeight="1" thickBot="1" x14ac:dyDescent="0.25">
      <c r="A18" s="22">
        <v>5</v>
      </c>
      <c r="B18" s="23">
        <v>46054</v>
      </c>
      <c r="C18" s="28"/>
      <c r="D18" s="37"/>
      <c r="E18" s="37"/>
      <c r="F18" s="37"/>
      <c r="G18" s="37"/>
      <c r="H18" s="37"/>
      <c r="I18" s="37"/>
      <c r="J18" s="37"/>
      <c r="K18" s="24">
        <f t="shared" si="51"/>
        <v>50400</v>
      </c>
      <c r="L18" s="24">
        <f t="shared" si="34"/>
        <v>29232</v>
      </c>
      <c r="M18" s="14">
        <f t="shared" si="52"/>
        <v>10080</v>
      </c>
      <c r="N18" s="24">
        <v>120</v>
      </c>
      <c r="O18" s="24">
        <f t="shared" si="53"/>
        <v>1350</v>
      </c>
      <c r="P18" s="24">
        <v>0</v>
      </c>
      <c r="Q18" s="24">
        <f t="shared" si="47"/>
        <v>91182</v>
      </c>
      <c r="R18" s="24">
        <v>200</v>
      </c>
      <c r="S18" s="24">
        <f t="shared" si="35"/>
        <v>50400</v>
      </c>
      <c r="T18" s="24">
        <f t="shared" si="36"/>
        <v>27720</v>
      </c>
      <c r="U18" s="14">
        <f t="shared" si="37"/>
        <v>10080</v>
      </c>
      <c r="V18" s="24">
        <f t="shared" si="38"/>
        <v>120</v>
      </c>
      <c r="W18" s="24">
        <f t="shared" si="48"/>
        <v>1350</v>
      </c>
      <c r="X18" s="24">
        <f t="shared" si="39"/>
        <v>0</v>
      </c>
      <c r="Y18" s="24">
        <f t="shared" si="49"/>
        <v>89670</v>
      </c>
      <c r="Z18" s="24">
        <v>200</v>
      </c>
      <c r="AA18" s="24">
        <f t="shared" si="40"/>
        <v>0</v>
      </c>
      <c r="AB18" s="24">
        <f t="shared" si="41"/>
        <v>1512</v>
      </c>
      <c r="AC18" s="24">
        <f t="shared" si="54"/>
        <v>0</v>
      </c>
      <c r="AD18" s="24">
        <f t="shared" si="42"/>
        <v>0</v>
      </c>
      <c r="AE18" s="24">
        <f t="shared" si="43"/>
        <v>0</v>
      </c>
      <c r="AF18" s="24">
        <f t="shared" si="44"/>
        <v>0</v>
      </c>
      <c r="AG18" s="24">
        <f t="shared" si="45"/>
        <v>1512</v>
      </c>
      <c r="AH18" s="24">
        <f t="shared" si="46"/>
        <v>0</v>
      </c>
      <c r="AI18" s="25">
        <f t="shared" si="50"/>
        <v>1512</v>
      </c>
      <c r="AJ18" s="2"/>
      <c r="AK18" s="8"/>
      <c r="AL18" s="8"/>
      <c r="AM18" s="9"/>
      <c r="AN18" s="9"/>
      <c r="AO18" s="11">
        <v>45474</v>
      </c>
      <c r="AP18" s="13">
        <v>0.5</v>
      </c>
      <c r="AQ18" s="11">
        <v>45474</v>
      </c>
      <c r="AR18" s="12">
        <v>0.53</v>
      </c>
    </row>
    <row r="19" spans="1:44" s="7" customFormat="1" ht="28.5" customHeight="1" thickBot="1" x14ac:dyDescent="0.25">
      <c r="A19" s="69" t="s">
        <v>1</v>
      </c>
      <c r="B19" s="70"/>
      <c r="C19" s="71"/>
      <c r="D19" s="45"/>
      <c r="E19" s="45"/>
      <c r="F19" s="45"/>
      <c r="G19" s="45"/>
      <c r="H19" s="45"/>
      <c r="I19" s="45"/>
      <c r="J19" s="45"/>
      <c r="K19" s="46">
        <f t="shared" ref="K19:AI19" si="55">SUM(K14:K18)</f>
        <v>252000</v>
      </c>
      <c r="L19" s="46">
        <f t="shared" si="55"/>
        <v>146160</v>
      </c>
      <c r="M19" s="46">
        <f t="shared" si="55"/>
        <v>50400</v>
      </c>
      <c r="N19" s="46">
        <f t="shared" si="55"/>
        <v>600</v>
      </c>
      <c r="O19" s="46">
        <f t="shared" si="55"/>
        <v>6750</v>
      </c>
      <c r="P19" s="46">
        <f t="shared" si="55"/>
        <v>0</v>
      </c>
      <c r="Q19" s="46">
        <f t="shared" si="55"/>
        <v>455910</v>
      </c>
      <c r="R19" s="46">
        <f t="shared" si="55"/>
        <v>1000</v>
      </c>
      <c r="S19" s="46">
        <f t="shared" si="55"/>
        <v>252000</v>
      </c>
      <c r="T19" s="46">
        <f t="shared" si="55"/>
        <v>138600</v>
      </c>
      <c r="U19" s="46">
        <f t="shared" si="55"/>
        <v>50400</v>
      </c>
      <c r="V19" s="46">
        <f t="shared" si="55"/>
        <v>600</v>
      </c>
      <c r="W19" s="46">
        <f t="shared" si="55"/>
        <v>6750</v>
      </c>
      <c r="X19" s="46">
        <f t="shared" si="55"/>
        <v>0</v>
      </c>
      <c r="Y19" s="46">
        <f t="shared" si="55"/>
        <v>448350</v>
      </c>
      <c r="Z19" s="46">
        <f t="shared" si="55"/>
        <v>1000</v>
      </c>
      <c r="AA19" s="46">
        <f t="shared" si="55"/>
        <v>0</v>
      </c>
      <c r="AB19" s="46">
        <f t="shared" si="55"/>
        <v>7560</v>
      </c>
      <c r="AC19" s="46">
        <f t="shared" si="55"/>
        <v>0</v>
      </c>
      <c r="AD19" s="46">
        <f t="shared" si="55"/>
        <v>0</v>
      </c>
      <c r="AE19" s="46">
        <f t="shared" si="55"/>
        <v>0</v>
      </c>
      <c r="AF19" s="46">
        <f t="shared" si="55"/>
        <v>0</v>
      </c>
      <c r="AG19" s="46">
        <f t="shared" si="55"/>
        <v>7560</v>
      </c>
      <c r="AH19" s="46">
        <f t="shared" si="55"/>
        <v>0</v>
      </c>
      <c r="AI19" s="49">
        <f t="shared" si="55"/>
        <v>7560</v>
      </c>
      <c r="AJ19" s="2"/>
      <c r="AK19" s="8"/>
      <c r="AL19" s="8"/>
      <c r="AM19" s="9"/>
      <c r="AN19" s="9"/>
      <c r="AO19" s="11">
        <v>45658</v>
      </c>
      <c r="AP19" s="12">
        <v>0.55000000000000004</v>
      </c>
      <c r="AQ19" s="11">
        <v>45658</v>
      </c>
      <c r="AR19" s="12">
        <v>0.55000000000000004</v>
      </c>
    </row>
    <row r="20" spans="1:44" s="7" customFormat="1" ht="28.5" customHeight="1" x14ac:dyDescent="0.2">
      <c r="A20" s="2">
        <v>3</v>
      </c>
      <c r="B20" s="54">
        <v>46023</v>
      </c>
      <c r="C20" s="62"/>
      <c r="D20" s="36"/>
      <c r="E20" s="36"/>
      <c r="F20" s="36"/>
      <c r="G20" s="36"/>
      <c r="H20" s="36"/>
      <c r="I20" s="36"/>
      <c r="J20" s="36"/>
      <c r="K20" s="87"/>
      <c r="L20" s="85"/>
      <c r="M20" s="85"/>
      <c r="N20" s="85"/>
      <c r="O20" s="85"/>
      <c r="P20" s="85"/>
      <c r="Q20" s="85"/>
      <c r="R20" s="85"/>
      <c r="S20" s="85"/>
      <c r="T20" s="85"/>
      <c r="U20" s="85"/>
      <c r="V20" s="85"/>
      <c r="W20" s="85"/>
      <c r="X20" s="85"/>
      <c r="Y20" s="85"/>
      <c r="Z20" s="85"/>
      <c r="AA20" s="85"/>
      <c r="AB20" s="85"/>
      <c r="AC20" s="85"/>
      <c r="AD20" s="85"/>
      <c r="AE20" s="85"/>
      <c r="AF20" s="85"/>
      <c r="AG20" s="85"/>
      <c r="AH20" s="85"/>
      <c r="AI20" s="89"/>
      <c r="AJ20" s="2"/>
      <c r="AK20" s="8"/>
      <c r="AL20" s="8"/>
      <c r="AM20" s="9"/>
      <c r="AN20" s="9"/>
      <c r="AO20" s="11">
        <v>45839</v>
      </c>
      <c r="AP20" s="12">
        <v>0.55000000000000004</v>
      </c>
      <c r="AQ20" s="11">
        <v>45839</v>
      </c>
      <c r="AR20" s="12">
        <v>0.57999999999999996</v>
      </c>
    </row>
    <row r="21" spans="1:44" s="7" customFormat="1" ht="28.5" customHeight="1" x14ac:dyDescent="0.2">
      <c r="A21" s="22">
        <v>1</v>
      </c>
      <c r="B21" s="23">
        <v>45839</v>
      </c>
      <c r="C21" s="28"/>
      <c r="D21" s="37"/>
      <c r="E21" s="37"/>
      <c r="F21" s="37"/>
      <c r="G21" s="37"/>
      <c r="H21" s="37"/>
      <c r="I21" s="37"/>
      <c r="J21" s="37"/>
      <c r="K21" s="24">
        <v>50400</v>
      </c>
      <c r="L21" s="24">
        <f t="shared" ref="L21:L25" si="56">ROUND(VLOOKUP(B21,$AQ$13:$AR$37,2)*(K21),0)</f>
        <v>29232</v>
      </c>
      <c r="M21" s="14">
        <f>+IF(AND($AM$5=9%,K21*(9%)&lt;=1800),1800,IF(AND($AM$5=18%,K21*(18%)&lt;=3600),3600,IF(AND($AM$5=27%,K21*(27%)&lt;=5400),5400,K21*($AM$5))))</f>
        <v>10080</v>
      </c>
      <c r="N21" s="24">
        <v>120</v>
      </c>
      <c r="O21" s="24">
        <v>1350</v>
      </c>
      <c r="P21" s="24">
        <v>0</v>
      </c>
      <c r="Q21" s="24">
        <f>SUM(K21:P21)</f>
        <v>91182</v>
      </c>
      <c r="R21" s="24">
        <v>200</v>
      </c>
      <c r="S21" s="24">
        <f t="shared" ref="S21:S25" si="57">+K21</f>
        <v>50400</v>
      </c>
      <c r="T21" s="24">
        <f t="shared" ref="T21:T25" si="58">ROUND(VLOOKUP(B21,$AO$13:$AP$37,2)*(S21),0)</f>
        <v>27720</v>
      </c>
      <c r="U21" s="14">
        <f t="shared" ref="U21:U25" si="59">+IF(AND($AM$5=9%,S21*(9%)&lt;=1800),1800,IF(AND($AM$5=18%,S21*(18%)&lt;=3600),3600,IF(AND($AM$5=27%,S21*(27%)&lt;=5400),5400,S21*($AM$5))))</f>
        <v>10080</v>
      </c>
      <c r="V21" s="24">
        <f t="shared" ref="V21:V25" si="60">+N21</f>
        <v>120</v>
      </c>
      <c r="W21" s="24">
        <f>+O21</f>
        <v>1350</v>
      </c>
      <c r="X21" s="24">
        <f t="shared" ref="X21:X25" si="61">+P21</f>
        <v>0</v>
      </c>
      <c r="Y21" s="24">
        <f>SUM(S21:X21)</f>
        <v>89670</v>
      </c>
      <c r="Z21" s="24">
        <v>200</v>
      </c>
      <c r="AA21" s="24">
        <f t="shared" ref="AA21:AA25" si="62">+K21-S21</f>
        <v>0</v>
      </c>
      <c r="AB21" s="24">
        <f t="shared" ref="AB21:AB25" si="63">+L21-T21</f>
        <v>1512</v>
      </c>
      <c r="AC21" s="24">
        <f>+M21-U21</f>
        <v>0</v>
      </c>
      <c r="AD21" s="24">
        <f t="shared" ref="AD21:AD25" si="64">+N21-V21</f>
        <v>0</v>
      </c>
      <c r="AE21" s="24">
        <f t="shared" ref="AE21:AE25" si="65">+O21-W21</f>
        <v>0</v>
      </c>
      <c r="AF21" s="24">
        <f t="shared" ref="AF21:AF25" si="66">+P21-X21</f>
        <v>0</v>
      </c>
      <c r="AG21" s="24">
        <f t="shared" ref="AG21:AG25" si="67">+Q21-Y21</f>
        <v>1512</v>
      </c>
      <c r="AH21" s="24">
        <f t="shared" ref="AH21:AH25" si="68">+R21-Z21</f>
        <v>0</v>
      </c>
      <c r="AI21" s="25">
        <f>+AG21-AH21</f>
        <v>1512</v>
      </c>
      <c r="AJ21" s="2"/>
      <c r="AK21" s="8"/>
      <c r="AL21" s="8"/>
      <c r="AM21" s="9"/>
      <c r="AN21" s="9"/>
      <c r="AO21" s="11"/>
      <c r="AP21" s="13"/>
      <c r="AQ21" s="11"/>
      <c r="AR21" s="12"/>
    </row>
    <row r="22" spans="1:44" s="7" customFormat="1" ht="28.5" customHeight="1" x14ac:dyDescent="0.2">
      <c r="A22" s="22">
        <v>2</v>
      </c>
      <c r="B22" s="23">
        <v>45870</v>
      </c>
      <c r="C22" s="28"/>
      <c r="D22" s="37"/>
      <c r="E22" s="37"/>
      <c r="F22" s="37"/>
      <c r="G22" s="37"/>
      <c r="H22" s="37"/>
      <c r="I22" s="37"/>
      <c r="J22" s="37"/>
      <c r="K22" s="24">
        <f>+K21</f>
        <v>50400</v>
      </c>
      <c r="L22" s="24">
        <f t="shared" si="56"/>
        <v>29232</v>
      </c>
      <c r="M22" s="14">
        <f>+IF(AND($AM$5=9%,K22*(9%)&lt;=1800),1800,IF(AND($AM$5=18%,K22*(18%)&lt;=3600),3600,IF(AND($AM$5=27%,K22*(27%)&lt;=5400),5400,K22*($AM$5))))</f>
        <v>10080</v>
      </c>
      <c r="N22" s="24">
        <v>120</v>
      </c>
      <c r="O22" s="24">
        <f>+O21</f>
        <v>1350</v>
      </c>
      <c r="P22" s="24">
        <v>0</v>
      </c>
      <c r="Q22" s="24">
        <f t="shared" ref="Q22:Q25" si="69">SUM(K22:P22)</f>
        <v>91182</v>
      </c>
      <c r="R22" s="24">
        <v>200</v>
      </c>
      <c r="S22" s="24">
        <f t="shared" si="57"/>
        <v>50400</v>
      </c>
      <c r="T22" s="24">
        <f t="shared" si="58"/>
        <v>27720</v>
      </c>
      <c r="U22" s="14">
        <f t="shared" si="59"/>
        <v>10080</v>
      </c>
      <c r="V22" s="24">
        <f t="shared" si="60"/>
        <v>120</v>
      </c>
      <c r="W22" s="24">
        <f t="shared" ref="W22:W25" si="70">+O22</f>
        <v>1350</v>
      </c>
      <c r="X22" s="24">
        <f t="shared" si="61"/>
        <v>0</v>
      </c>
      <c r="Y22" s="24">
        <f t="shared" ref="Y22:Y25" si="71">SUM(S22:X22)</f>
        <v>89670</v>
      </c>
      <c r="Z22" s="24">
        <v>200</v>
      </c>
      <c r="AA22" s="24">
        <f t="shared" si="62"/>
        <v>0</v>
      </c>
      <c r="AB22" s="24">
        <f t="shared" si="63"/>
        <v>1512</v>
      </c>
      <c r="AC22" s="24">
        <f>+M22-U22</f>
        <v>0</v>
      </c>
      <c r="AD22" s="24">
        <f t="shared" si="64"/>
        <v>0</v>
      </c>
      <c r="AE22" s="24">
        <f t="shared" si="65"/>
        <v>0</v>
      </c>
      <c r="AF22" s="24">
        <f t="shared" si="66"/>
        <v>0</v>
      </c>
      <c r="AG22" s="24">
        <f t="shared" si="67"/>
        <v>1512</v>
      </c>
      <c r="AH22" s="24">
        <f t="shared" si="68"/>
        <v>0</v>
      </c>
      <c r="AI22" s="25">
        <f t="shared" ref="AI22:AI25" si="72">+AG22-AH22</f>
        <v>1512</v>
      </c>
      <c r="AJ22" s="2"/>
      <c r="AK22" s="8"/>
      <c r="AL22" s="8"/>
      <c r="AM22" s="9"/>
      <c r="AN22" s="9"/>
      <c r="AO22" s="11"/>
      <c r="AP22" s="13"/>
      <c r="AQ22" s="11"/>
      <c r="AR22" s="12"/>
    </row>
    <row r="23" spans="1:44" s="7" customFormat="1" ht="28.5" customHeight="1" x14ac:dyDescent="0.2">
      <c r="A23" s="22">
        <v>3</v>
      </c>
      <c r="B23" s="23">
        <v>45901</v>
      </c>
      <c r="C23" s="28"/>
      <c r="D23" s="37"/>
      <c r="E23" s="37"/>
      <c r="F23" s="37"/>
      <c r="G23" s="37"/>
      <c r="H23" s="37"/>
      <c r="I23" s="37"/>
      <c r="J23" s="37"/>
      <c r="K23" s="24">
        <f t="shared" ref="K23:K25" si="73">+K22</f>
        <v>50400</v>
      </c>
      <c r="L23" s="24">
        <f t="shared" si="56"/>
        <v>29232</v>
      </c>
      <c r="M23" s="14">
        <f t="shared" ref="M23:M25" si="74">+IF(AND($AM$5=9%,K23*(9%)&lt;=1800),1800,IF(AND($AM$5=18%,K23*(18%)&lt;=3600),3600,IF(AND($AM$5=27%,K23*(27%)&lt;=5400),5400,K23*($AM$5))))</f>
        <v>10080</v>
      </c>
      <c r="N23" s="24">
        <v>120</v>
      </c>
      <c r="O23" s="24">
        <f t="shared" ref="O23:O25" si="75">+O22</f>
        <v>1350</v>
      </c>
      <c r="P23" s="24">
        <v>0</v>
      </c>
      <c r="Q23" s="24">
        <f t="shared" si="69"/>
        <v>91182</v>
      </c>
      <c r="R23" s="24">
        <v>200</v>
      </c>
      <c r="S23" s="24">
        <f t="shared" si="57"/>
        <v>50400</v>
      </c>
      <c r="T23" s="24">
        <f t="shared" si="58"/>
        <v>27720</v>
      </c>
      <c r="U23" s="14">
        <f t="shared" si="59"/>
        <v>10080</v>
      </c>
      <c r="V23" s="24">
        <f t="shared" si="60"/>
        <v>120</v>
      </c>
      <c r="W23" s="24">
        <f t="shared" si="70"/>
        <v>1350</v>
      </c>
      <c r="X23" s="24">
        <f t="shared" si="61"/>
        <v>0</v>
      </c>
      <c r="Y23" s="24">
        <f t="shared" si="71"/>
        <v>89670</v>
      </c>
      <c r="Z23" s="24">
        <v>200</v>
      </c>
      <c r="AA23" s="24">
        <f t="shared" si="62"/>
        <v>0</v>
      </c>
      <c r="AB23" s="24">
        <f t="shared" si="63"/>
        <v>1512</v>
      </c>
      <c r="AC23" s="24">
        <f t="shared" ref="AC23:AC25" si="76">+M23-U23</f>
        <v>0</v>
      </c>
      <c r="AD23" s="24">
        <f t="shared" si="64"/>
        <v>0</v>
      </c>
      <c r="AE23" s="24">
        <f t="shared" si="65"/>
        <v>0</v>
      </c>
      <c r="AF23" s="24">
        <f t="shared" si="66"/>
        <v>0</v>
      </c>
      <c r="AG23" s="24">
        <f t="shared" si="67"/>
        <v>1512</v>
      </c>
      <c r="AH23" s="24">
        <f t="shared" si="68"/>
        <v>0</v>
      </c>
      <c r="AI23" s="25">
        <f t="shared" si="72"/>
        <v>1512</v>
      </c>
      <c r="AJ23" s="2"/>
      <c r="AK23" s="8"/>
      <c r="AL23" s="8"/>
      <c r="AM23" s="9"/>
      <c r="AN23" s="9"/>
      <c r="AO23" s="11"/>
      <c r="AP23" s="13"/>
      <c r="AQ23" s="11"/>
      <c r="AR23" s="12"/>
    </row>
    <row r="24" spans="1:44" s="7" customFormat="1" ht="28.5" customHeight="1" x14ac:dyDescent="0.2">
      <c r="A24" s="22">
        <v>4</v>
      </c>
      <c r="B24" s="23">
        <v>45931</v>
      </c>
      <c r="C24" s="28"/>
      <c r="D24" s="37"/>
      <c r="E24" s="37"/>
      <c r="F24" s="37"/>
      <c r="G24" s="37"/>
      <c r="H24" s="37"/>
      <c r="I24" s="37"/>
      <c r="J24" s="37"/>
      <c r="K24" s="24">
        <f t="shared" si="73"/>
        <v>50400</v>
      </c>
      <c r="L24" s="24">
        <f t="shared" si="56"/>
        <v>29232</v>
      </c>
      <c r="M24" s="14">
        <f>+IF(AND($AM$5=9%,K24*(9%)&lt;=1800),1800,IF(AND($AM$5=18%,K24*(18%)&lt;=3600),3600,IF(AND($AM$5=27%,K24*(27%)&lt;=5400),5400,K24*($AM$5))))</f>
        <v>10080</v>
      </c>
      <c r="N24" s="24">
        <v>120</v>
      </c>
      <c r="O24" s="24">
        <f t="shared" si="75"/>
        <v>1350</v>
      </c>
      <c r="P24" s="24">
        <v>0</v>
      </c>
      <c r="Q24" s="24">
        <f t="shared" si="69"/>
        <v>91182</v>
      </c>
      <c r="R24" s="24">
        <v>200</v>
      </c>
      <c r="S24" s="24">
        <f t="shared" si="57"/>
        <v>50400</v>
      </c>
      <c r="T24" s="24">
        <f t="shared" si="58"/>
        <v>27720</v>
      </c>
      <c r="U24" s="14">
        <f t="shared" si="59"/>
        <v>10080</v>
      </c>
      <c r="V24" s="24">
        <f t="shared" si="60"/>
        <v>120</v>
      </c>
      <c r="W24" s="24">
        <f t="shared" si="70"/>
        <v>1350</v>
      </c>
      <c r="X24" s="24">
        <f t="shared" si="61"/>
        <v>0</v>
      </c>
      <c r="Y24" s="24">
        <f t="shared" si="71"/>
        <v>89670</v>
      </c>
      <c r="Z24" s="24">
        <v>200</v>
      </c>
      <c r="AA24" s="24">
        <f t="shared" si="62"/>
        <v>0</v>
      </c>
      <c r="AB24" s="24">
        <f t="shared" si="63"/>
        <v>1512</v>
      </c>
      <c r="AC24" s="24">
        <f t="shared" si="76"/>
        <v>0</v>
      </c>
      <c r="AD24" s="24">
        <f t="shared" si="64"/>
        <v>0</v>
      </c>
      <c r="AE24" s="24">
        <f t="shared" si="65"/>
        <v>0</v>
      </c>
      <c r="AF24" s="24">
        <f t="shared" si="66"/>
        <v>0</v>
      </c>
      <c r="AG24" s="24">
        <f t="shared" si="67"/>
        <v>1512</v>
      </c>
      <c r="AH24" s="24">
        <f t="shared" si="68"/>
        <v>0</v>
      </c>
      <c r="AI24" s="25">
        <f t="shared" si="72"/>
        <v>1512</v>
      </c>
      <c r="AJ24" s="2"/>
      <c r="AK24" s="8"/>
      <c r="AL24" s="8"/>
      <c r="AM24" s="9"/>
      <c r="AN24" s="9"/>
      <c r="AO24" s="11"/>
      <c r="AP24" s="13"/>
      <c r="AQ24" s="11"/>
      <c r="AR24" s="12"/>
    </row>
    <row r="25" spans="1:44" s="7" customFormat="1" ht="28.5" customHeight="1" thickBot="1" x14ac:dyDescent="0.25">
      <c r="A25" s="22">
        <v>5</v>
      </c>
      <c r="B25" s="23">
        <v>46054</v>
      </c>
      <c r="C25" s="28"/>
      <c r="D25" s="37"/>
      <c r="E25" s="37"/>
      <c r="F25" s="37"/>
      <c r="G25" s="37"/>
      <c r="H25" s="37"/>
      <c r="I25" s="37"/>
      <c r="J25" s="37"/>
      <c r="K25" s="24">
        <f t="shared" si="73"/>
        <v>50400</v>
      </c>
      <c r="L25" s="24">
        <f t="shared" si="56"/>
        <v>29232</v>
      </c>
      <c r="M25" s="14">
        <f t="shared" si="74"/>
        <v>10080</v>
      </c>
      <c r="N25" s="24">
        <v>120</v>
      </c>
      <c r="O25" s="24">
        <f t="shared" si="75"/>
        <v>1350</v>
      </c>
      <c r="P25" s="24">
        <v>0</v>
      </c>
      <c r="Q25" s="24">
        <f t="shared" si="69"/>
        <v>91182</v>
      </c>
      <c r="R25" s="24">
        <v>200</v>
      </c>
      <c r="S25" s="24">
        <f t="shared" si="57"/>
        <v>50400</v>
      </c>
      <c r="T25" s="24">
        <f t="shared" si="58"/>
        <v>27720</v>
      </c>
      <c r="U25" s="14">
        <f t="shared" si="59"/>
        <v>10080</v>
      </c>
      <c r="V25" s="24">
        <f t="shared" si="60"/>
        <v>120</v>
      </c>
      <c r="W25" s="24">
        <f t="shared" si="70"/>
        <v>1350</v>
      </c>
      <c r="X25" s="24">
        <f t="shared" si="61"/>
        <v>0</v>
      </c>
      <c r="Y25" s="24">
        <f t="shared" si="71"/>
        <v>89670</v>
      </c>
      <c r="Z25" s="24">
        <v>200</v>
      </c>
      <c r="AA25" s="24">
        <f t="shared" si="62"/>
        <v>0</v>
      </c>
      <c r="AB25" s="24">
        <f t="shared" si="63"/>
        <v>1512</v>
      </c>
      <c r="AC25" s="24">
        <f t="shared" si="76"/>
        <v>0</v>
      </c>
      <c r="AD25" s="24">
        <f t="shared" si="64"/>
        <v>0</v>
      </c>
      <c r="AE25" s="24">
        <f t="shared" si="65"/>
        <v>0</v>
      </c>
      <c r="AF25" s="24">
        <f t="shared" si="66"/>
        <v>0</v>
      </c>
      <c r="AG25" s="24">
        <f t="shared" si="67"/>
        <v>1512</v>
      </c>
      <c r="AH25" s="24">
        <f t="shared" si="68"/>
        <v>0</v>
      </c>
      <c r="AI25" s="25">
        <f t="shared" si="72"/>
        <v>1512</v>
      </c>
      <c r="AJ25" s="2"/>
      <c r="AK25" s="8"/>
      <c r="AL25" s="8"/>
      <c r="AM25" s="9"/>
      <c r="AN25" s="9"/>
      <c r="AO25" s="11"/>
      <c r="AP25" s="13"/>
      <c r="AQ25" s="11"/>
      <c r="AR25" s="12"/>
    </row>
    <row r="26" spans="1:44" s="7" customFormat="1" ht="28.5" customHeight="1" thickBot="1" x14ac:dyDescent="0.25">
      <c r="A26" s="69" t="s">
        <v>1</v>
      </c>
      <c r="B26" s="70"/>
      <c r="C26" s="71"/>
      <c r="D26" s="45"/>
      <c r="E26" s="45"/>
      <c r="F26" s="45"/>
      <c r="G26" s="45"/>
      <c r="H26" s="45"/>
      <c r="I26" s="45"/>
      <c r="J26" s="45"/>
      <c r="K26" s="46">
        <f t="shared" ref="K26:AI26" si="77">SUM(K21:K25)</f>
        <v>252000</v>
      </c>
      <c r="L26" s="46">
        <f t="shared" si="77"/>
        <v>146160</v>
      </c>
      <c r="M26" s="46">
        <f t="shared" si="77"/>
        <v>50400</v>
      </c>
      <c r="N26" s="46">
        <f t="shared" si="77"/>
        <v>600</v>
      </c>
      <c r="O26" s="46">
        <f t="shared" si="77"/>
        <v>6750</v>
      </c>
      <c r="P26" s="46">
        <f t="shared" si="77"/>
        <v>0</v>
      </c>
      <c r="Q26" s="46">
        <f t="shared" si="77"/>
        <v>455910</v>
      </c>
      <c r="R26" s="46">
        <f t="shared" si="77"/>
        <v>1000</v>
      </c>
      <c r="S26" s="46">
        <f t="shared" si="77"/>
        <v>252000</v>
      </c>
      <c r="T26" s="46">
        <f t="shared" si="77"/>
        <v>138600</v>
      </c>
      <c r="U26" s="46">
        <f t="shared" si="77"/>
        <v>50400</v>
      </c>
      <c r="V26" s="46">
        <f t="shared" si="77"/>
        <v>600</v>
      </c>
      <c r="W26" s="46">
        <f t="shared" si="77"/>
        <v>6750</v>
      </c>
      <c r="X26" s="46">
        <f t="shared" si="77"/>
        <v>0</v>
      </c>
      <c r="Y26" s="46">
        <f t="shared" si="77"/>
        <v>448350</v>
      </c>
      <c r="Z26" s="46">
        <f t="shared" si="77"/>
        <v>1000</v>
      </c>
      <c r="AA26" s="46">
        <f t="shared" si="77"/>
        <v>0</v>
      </c>
      <c r="AB26" s="46">
        <f t="shared" si="77"/>
        <v>7560</v>
      </c>
      <c r="AC26" s="46">
        <f t="shared" si="77"/>
        <v>0</v>
      </c>
      <c r="AD26" s="46">
        <f t="shared" si="77"/>
        <v>0</v>
      </c>
      <c r="AE26" s="46">
        <f t="shared" si="77"/>
        <v>0</v>
      </c>
      <c r="AF26" s="46">
        <f t="shared" si="77"/>
        <v>0</v>
      </c>
      <c r="AG26" s="46">
        <f t="shared" si="77"/>
        <v>7560</v>
      </c>
      <c r="AH26" s="46">
        <f t="shared" si="77"/>
        <v>0</v>
      </c>
      <c r="AI26" s="49">
        <f t="shared" si="77"/>
        <v>7560</v>
      </c>
      <c r="AJ26" s="2"/>
      <c r="AK26" s="8"/>
      <c r="AL26" s="8"/>
      <c r="AM26" s="9"/>
      <c r="AN26" s="9"/>
      <c r="AO26" s="11"/>
      <c r="AP26" s="13"/>
      <c r="AQ26" s="11"/>
      <c r="AR26" s="12"/>
    </row>
    <row r="27" spans="1:44" s="7" customFormat="1" ht="24" customHeight="1" thickBot="1" x14ac:dyDescent="0.25">
      <c r="A27" s="91" t="s">
        <v>31</v>
      </c>
      <c r="B27" s="92"/>
      <c r="C27" s="92"/>
      <c r="D27" s="93"/>
      <c r="E27" s="93"/>
      <c r="F27" s="93"/>
      <c r="G27" s="93"/>
      <c r="H27" s="93"/>
      <c r="I27" s="93"/>
      <c r="J27" s="93"/>
      <c r="K27" s="46">
        <f>+K26+K19+K11</f>
        <v>756000</v>
      </c>
      <c r="L27" s="46">
        <f t="shared" ref="L27:AI27" si="78">+L26+L19+L11</f>
        <v>438480</v>
      </c>
      <c r="M27" s="46">
        <f t="shared" si="78"/>
        <v>151200</v>
      </c>
      <c r="N27" s="46">
        <f t="shared" si="78"/>
        <v>1800</v>
      </c>
      <c r="O27" s="46">
        <f t="shared" si="78"/>
        <v>20250</v>
      </c>
      <c r="P27" s="46">
        <f t="shared" si="78"/>
        <v>0</v>
      </c>
      <c r="Q27" s="46">
        <f t="shared" si="78"/>
        <v>1367730</v>
      </c>
      <c r="R27" s="46">
        <f t="shared" si="78"/>
        <v>3000</v>
      </c>
      <c r="S27" s="46">
        <f t="shared" si="78"/>
        <v>756000</v>
      </c>
      <c r="T27" s="46">
        <f t="shared" si="78"/>
        <v>415800</v>
      </c>
      <c r="U27" s="46">
        <f t="shared" si="78"/>
        <v>151200</v>
      </c>
      <c r="V27" s="46">
        <f t="shared" si="78"/>
        <v>1800</v>
      </c>
      <c r="W27" s="46">
        <f t="shared" si="78"/>
        <v>20250</v>
      </c>
      <c r="X27" s="46">
        <f t="shared" si="78"/>
        <v>0</v>
      </c>
      <c r="Y27" s="46">
        <f t="shared" si="78"/>
        <v>1345050</v>
      </c>
      <c r="Z27" s="46">
        <f t="shared" si="78"/>
        <v>3000</v>
      </c>
      <c r="AA27" s="46">
        <f t="shared" si="78"/>
        <v>0</v>
      </c>
      <c r="AB27" s="46">
        <f t="shared" si="78"/>
        <v>22680</v>
      </c>
      <c r="AC27" s="46">
        <f t="shared" si="78"/>
        <v>0</v>
      </c>
      <c r="AD27" s="46">
        <f t="shared" si="78"/>
        <v>0</v>
      </c>
      <c r="AE27" s="46">
        <f t="shared" si="78"/>
        <v>0</v>
      </c>
      <c r="AF27" s="46">
        <f t="shared" si="78"/>
        <v>0</v>
      </c>
      <c r="AG27" s="46">
        <f t="shared" si="78"/>
        <v>22680</v>
      </c>
      <c r="AH27" s="46">
        <f t="shared" si="78"/>
        <v>0</v>
      </c>
      <c r="AI27" s="47">
        <f t="shared" si="78"/>
        <v>22680</v>
      </c>
      <c r="AJ27" s="2"/>
      <c r="AK27" s="8"/>
      <c r="AL27" s="8"/>
      <c r="AM27" s="9"/>
      <c r="AN27" s="9"/>
      <c r="AO27" s="11"/>
      <c r="AP27" s="13"/>
      <c r="AQ27" s="11"/>
      <c r="AR27" s="12"/>
    </row>
    <row r="28" spans="1:44" s="7" customFormat="1" ht="34.15" customHeight="1" x14ac:dyDescent="0.2">
      <c r="A28" s="2"/>
      <c r="B28" s="72" t="s">
        <v>22</v>
      </c>
      <c r="C28" s="72"/>
      <c r="D28" s="72"/>
      <c r="E28" s="72"/>
      <c r="F28" s="72"/>
      <c r="G28" s="72"/>
      <c r="H28" s="72"/>
      <c r="I28" s="72"/>
      <c r="J28" s="72"/>
      <c r="K28" s="72"/>
      <c r="L28" s="72"/>
      <c r="M28" s="72"/>
      <c r="N28" s="72"/>
      <c r="O28" s="72"/>
      <c r="P28" s="72"/>
      <c r="Q28" s="72"/>
      <c r="R28" s="72"/>
      <c r="S28" s="72"/>
      <c r="T28" s="72"/>
      <c r="U28" s="72"/>
      <c r="V28" s="72"/>
      <c r="W28" s="72"/>
      <c r="X28" s="72"/>
      <c r="Y28" s="72"/>
      <c r="Z28" s="72"/>
      <c r="AA28" s="72"/>
      <c r="AB28" s="72"/>
      <c r="AC28" s="27"/>
      <c r="AD28" s="27"/>
      <c r="AE28" s="27"/>
      <c r="AF28" s="27"/>
      <c r="AG28" s="27"/>
      <c r="AH28" s="2"/>
      <c r="AI28" s="2"/>
      <c r="AJ28" s="2"/>
      <c r="AK28" s="8"/>
      <c r="AL28" s="8"/>
      <c r="AM28" s="9"/>
      <c r="AN28" s="9"/>
      <c r="AO28" s="11"/>
      <c r="AP28" s="13"/>
      <c r="AQ28" s="11"/>
      <c r="AR28" s="12"/>
    </row>
    <row r="29" spans="1:44" s="7" customFormat="1" ht="36" customHeight="1" x14ac:dyDescent="0.2">
      <c r="A29" s="2"/>
      <c r="B29" s="72" t="s">
        <v>23</v>
      </c>
      <c r="C29" s="72"/>
      <c r="D29" s="72"/>
      <c r="E29" s="72"/>
      <c r="F29" s="72"/>
      <c r="G29" s="72"/>
      <c r="H29" s="72"/>
      <c r="I29" s="72"/>
      <c r="J29" s="72"/>
      <c r="K29" s="72"/>
      <c r="L29" s="72"/>
      <c r="M29" s="72"/>
      <c r="N29" s="72"/>
      <c r="O29" s="72"/>
      <c r="P29" s="72"/>
      <c r="Q29" s="72"/>
      <c r="R29" s="72"/>
      <c r="S29" s="72"/>
      <c r="T29" s="72"/>
      <c r="U29" s="72"/>
      <c r="V29" s="72"/>
      <c r="W29" s="72"/>
      <c r="X29" s="72"/>
      <c r="Y29" s="72"/>
      <c r="Z29" s="72"/>
      <c r="AA29" s="72"/>
      <c r="AB29" s="72"/>
      <c r="AC29" s="26"/>
      <c r="AD29" s="26"/>
      <c r="AE29" s="26"/>
      <c r="AF29" s="26"/>
      <c r="AG29" s="2"/>
      <c r="AH29" s="2"/>
      <c r="AI29" s="2"/>
      <c r="AJ29" s="2"/>
      <c r="AK29" s="8"/>
      <c r="AL29" s="8"/>
      <c r="AM29" s="9"/>
      <c r="AN29" s="9"/>
      <c r="AO29" s="11"/>
      <c r="AP29" s="13"/>
      <c r="AQ29" s="11"/>
      <c r="AR29" s="12"/>
    </row>
    <row r="30" spans="1:44" s="7" customFormat="1" ht="36" customHeight="1" x14ac:dyDescent="0.2">
      <c r="A30" s="2"/>
      <c r="B30" s="2"/>
      <c r="C30" s="17"/>
      <c r="D30" s="17"/>
      <c r="E30" s="17"/>
      <c r="F30" s="17"/>
      <c r="G30" s="17"/>
      <c r="H30" s="17"/>
      <c r="I30" s="17"/>
      <c r="J30" s="17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8"/>
      <c r="AL30" s="8"/>
      <c r="AM30" s="9"/>
      <c r="AN30" s="9"/>
      <c r="AO30" s="11"/>
      <c r="AP30" s="13"/>
      <c r="AQ30" s="11"/>
      <c r="AR30" s="12"/>
    </row>
    <row r="31" spans="1:44" s="7" customFormat="1" ht="36" customHeight="1" x14ac:dyDescent="0.2">
      <c r="A31" s="2"/>
      <c r="B31" s="2"/>
      <c r="C31" s="17"/>
      <c r="D31" s="17"/>
      <c r="E31" s="17"/>
      <c r="F31" s="17"/>
      <c r="G31" s="17"/>
      <c r="H31" s="17"/>
      <c r="I31" s="17"/>
      <c r="J31" s="17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8"/>
      <c r="AL31" s="8"/>
      <c r="AM31" s="9"/>
      <c r="AN31" s="9"/>
      <c r="AO31" s="11"/>
      <c r="AP31" s="13"/>
      <c r="AQ31" s="11"/>
      <c r="AR31" s="12"/>
    </row>
    <row r="32" spans="1:44" s="7" customFormat="1" ht="36" customHeight="1" x14ac:dyDescent="0.2">
      <c r="A32" s="2"/>
      <c r="B32" s="2"/>
      <c r="C32" s="17"/>
      <c r="D32" s="17"/>
      <c r="E32" s="17"/>
      <c r="F32" s="17"/>
      <c r="G32" s="17"/>
      <c r="H32" s="17"/>
      <c r="I32" s="17"/>
      <c r="J32" s="17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8"/>
      <c r="AL32" s="8"/>
      <c r="AM32" s="9"/>
      <c r="AN32" s="9"/>
      <c r="AO32" s="11"/>
      <c r="AP32" s="13"/>
      <c r="AQ32" s="11"/>
      <c r="AR32" s="12"/>
    </row>
    <row r="33" spans="1:44" s="7" customFormat="1" ht="36" customHeight="1" x14ac:dyDescent="0.2">
      <c r="A33" s="2"/>
      <c r="B33" s="2"/>
      <c r="C33" s="17"/>
      <c r="D33" s="17"/>
      <c r="E33" s="17"/>
      <c r="F33" s="17"/>
      <c r="G33" s="17"/>
      <c r="H33" s="17"/>
      <c r="I33" s="17"/>
      <c r="J33" s="17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8"/>
      <c r="AL33" s="8"/>
      <c r="AM33" s="9"/>
      <c r="AN33" s="9"/>
      <c r="AO33" s="11"/>
      <c r="AP33" s="13"/>
      <c r="AQ33" s="11"/>
      <c r="AR33" s="12"/>
    </row>
    <row r="34" spans="1:44" s="7" customFormat="1" ht="36" customHeight="1" x14ac:dyDescent="0.2">
      <c r="A34" s="2"/>
      <c r="B34" s="2"/>
      <c r="C34" s="17"/>
      <c r="D34" s="17"/>
      <c r="E34" s="17"/>
      <c r="F34" s="17"/>
      <c r="G34" s="17"/>
      <c r="H34" s="17"/>
      <c r="I34" s="17"/>
      <c r="J34" s="17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8"/>
      <c r="AL34" s="8"/>
      <c r="AM34" s="9"/>
      <c r="AN34" s="9"/>
      <c r="AO34" s="11"/>
      <c r="AP34" s="13"/>
      <c r="AQ34" s="11"/>
      <c r="AR34" s="12"/>
    </row>
    <row r="35" spans="1:44" s="7" customFormat="1" ht="36" customHeight="1" x14ac:dyDescent="0.2">
      <c r="A35" s="2"/>
      <c r="B35" s="2"/>
      <c r="C35" s="17"/>
      <c r="D35" s="17"/>
      <c r="E35" s="17"/>
      <c r="F35" s="17"/>
      <c r="G35" s="17"/>
      <c r="H35" s="17"/>
      <c r="I35" s="17"/>
      <c r="J35" s="17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8"/>
      <c r="AL35" s="8"/>
      <c r="AM35" s="9"/>
      <c r="AN35" s="9"/>
      <c r="AO35" s="11"/>
      <c r="AP35" s="13"/>
      <c r="AQ35" s="11"/>
      <c r="AR35" s="12"/>
    </row>
    <row r="36" spans="1:44" s="7" customFormat="1" ht="36" customHeight="1" x14ac:dyDescent="0.2">
      <c r="A36" s="2"/>
      <c r="B36" s="2"/>
      <c r="C36" s="17"/>
      <c r="D36" s="17"/>
      <c r="E36" s="17"/>
      <c r="F36" s="17"/>
      <c r="G36" s="17"/>
      <c r="H36" s="17"/>
      <c r="I36" s="17"/>
      <c r="J36" s="17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8"/>
      <c r="AL36" s="8"/>
      <c r="AM36" s="9"/>
      <c r="AN36" s="9"/>
      <c r="AO36" s="11"/>
      <c r="AP36" s="13"/>
      <c r="AQ36" s="11"/>
      <c r="AR36" s="12"/>
    </row>
    <row r="37" spans="1:44" s="7" customFormat="1" ht="39.75" customHeight="1" x14ac:dyDescent="0.2">
      <c r="A37" s="2"/>
      <c r="B37" s="2"/>
      <c r="C37" s="17"/>
      <c r="D37" s="17"/>
      <c r="E37" s="17"/>
      <c r="F37" s="17"/>
      <c r="G37" s="17"/>
      <c r="H37" s="17"/>
      <c r="I37" s="17"/>
      <c r="J37" s="17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8"/>
      <c r="AL37" s="8"/>
      <c r="AM37" s="9"/>
      <c r="AN37" s="9"/>
      <c r="AO37" s="13"/>
      <c r="AP37" s="13"/>
      <c r="AQ37" s="13"/>
      <c r="AR37" s="13"/>
    </row>
    <row r="38" spans="1:44" s="7" customFormat="1" ht="0.6" customHeight="1" x14ac:dyDescent="0.2">
      <c r="A38" s="2"/>
      <c r="B38" s="2"/>
      <c r="C38" s="17"/>
      <c r="D38" s="17"/>
      <c r="E38" s="17"/>
      <c r="F38" s="17"/>
      <c r="G38" s="17"/>
      <c r="H38" s="17"/>
      <c r="I38" s="17"/>
      <c r="J38" s="17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8"/>
      <c r="AL38" s="8"/>
      <c r="AM38" s="9">
        <v>25000</v>
      </c>
      <c r="AN38" s="9">
        <v>200</v>
      </c>
      <c r="AO38" s="13"/>
      <c r="AP38" s="13"/>
      <c r="AQ38" s="13"/>
      <c r="AR38" s="13"/>
    </row>
    <row r="39" spans="1:44" s="7" customFormat="1" ht="36" customHeight="1" x14ac:dyDescent="0.2">
      <c r="A39" s="2"/>
      <c r="B39" s="2"/>
      <c r="C39" s="17"/>
      <c r="D39" s="17"/>
      <c r="E39" s="17"/>
      <c r="F39" s="17"/>
      <c r="G39" s="17"/>
      <c r="H39" s="17"/>
      <c r="I39" s="17"/>
      <c r="J39" s="17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8"/>
      <c r="AL39" s="8"/>
    </row>
    <row r="40" spans="1:44" s="7" customFormat="1" ht="36" customHeight="1" x14ac:dyDescent="0.2">
      <c r="A40" s="2"/>
      <c r="B40" s="2"/>
      <c r="C40" s="17"/>
      <c r="D40" s="17"/>
      <c r="E40" s="17"/>
      <c r="F40" s="17"/>
      <c r="G40" s="17"/>
      <c r="H40" s="17"/>
      <c r="I40" s="17"/>
      <c r="J40" s="17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8"/>
      <c r="AL40" s="8"/>
    </row>
    <row r="41" spans="1:44" s="7" customFormat="1" ht="30" customHeight="1" x14ac:dyDescent="0.2">
      <c r="A41" s="2"/>
      <c r="B41" s="2"/>
      <c r="C41" s="17"/>
      <c r="D41" s="17"/>
      <c r="E41" s="17"/>
      <c r="F41" s="17"/>
      <c r="G41" s="17"/>
      <c r="H41" s="17"/>
      <c r="I41" s="17"/>
      <c r="J41" s="17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8"/>
      <c r="AL41" s="8"/>
    </row>
    <row r="42" spans="1:44" s="7" customFormat="1" ht="36" customHeight="1" x14ac:dyDescent="0.2">
      <c r="A42" s="2"/>
      <c r="B42" s="2"/>
      <c r="C42" s="17"/>
      <c r="D42" s="17"/>
      <c r="E42" s="17"/>
      <c r="F42" s="17"/>
      <c r="G42" s="17"/>
      <c r="H42" s="17"/>
      <c r="I42" s="17"/>
      <c r="J42" s="17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8"/>
      <c r="AL42" s="8"/>
    </row>
    <row r="43" spans="1:44" s="7" customFormat="1" ht="36" customHeight="1" x14ac:dyDescent="0.2">
      <c r="A43" s="2"/>
      <c r="B43" s="2"/>
      <c r="C43" s="17"/>
      <c r="D43" s="17"/>
      <c r="E43" s="17"/>
      <c r="F43" s="17"/>
      <c r="G43" s="17"/>
      <c r="H43" s="17"/>
      <c r="I43" s="17"/>
      <c r="J43" s="17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8"/>
      <c r="AL43" s="8"/>
    </row>
    <row r="44" spans="1:44" s="7" customFormat="1" x14ac:dyDescent="0.2">
      <c r="A44" s="2"/>
      <c r="B44" s="2"/>
      <c r="C44" s="17"/>
      <c r="D44" s="17"/>
      <c r="E44" s="17"/>
      <c r="F44" s="17"/>
      <c r="G44" s="17"/>
      <c r="H44" s="17"/>
      <c r="I44" s="17"/>
      <c r="J44" s="17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8"/>
      <c r="AL44" s="8"/>
    </row>
    <row r="45" spans="1:44" s="7" customFormat="1" ht="38.25" customHeight="1" x14ac:dyDescent="0.2">
      <c r="A45" s="2"/>
      <c r="B45" s="2"/>
      <c r="C45" s="17"/>
      <c r="D45" s="17"/>
      <c r="E45" s="17"/>
      <c r="F45" s="17"/>
      <c r="G45" s="17"/>
      <c r="H45" s="17"/>
      <c r="I45" s="17"/>
      <c r="J45" s="17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8"/>
      <c r="AL45" s="8"/>
    </row>
    <row r="46" spans="1:44" s="7" customFormat="1" ht="18" customHeight="1" x14ac:dyDescent="0.2">
      <c r="A46" s="2"/>
      <c r="B46" s="2"/>
      <c r="C46" s="17"/>
      <c r="D46" s="17"/>
      <c r="E46" s="17"/>
      <c r="F46" s="17"/>
      <c r="G46" s="17"/>
      <c r="H46" s="17"/>
      <c r="I46" s="17"/>
      <c r="J46" s="17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8"/>
      <c r="AL46" s="8"/>
    </row>
    <row r="47" spans="1:44" s="7" customFormat="1" ht="20.45" customHeight="1" x14ac:dyDescent="0.2">
      <c r="A47" s="2"/>
      <c r="B47" s="2"/>
      <c r="C47" s="17"/>
      <c r="D47" s="17"/>
      <c r="E47" s="17"/>
      <c r="F47" s="17"/>
      <c r="G47" s="17"/>
      <c r="H47" s="17"/>
      <c r="I47" s="17"/>
      <c r="J47" s="17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8"/>
      <c r="AL47" s="8"/>
    </row>
    <row r="48" spans="1:44" s="7" customFormat="1" ht="31.15" customHeight="1" x14ac:dyDescent="0.2">
      <c r="A48" s="2"/>
      <c r="B48" s="2"/>
      <c r="C48" s="17"/>
      <c r="D48" s="17"/>
      <c r="E48" s="17"/>
      <c r="F48" s="17"/>
      <c r="G48" s="17"/>
      <c r="H48" s="17"/>
      <c r="I48" s="17"/>
      <c r="J48" s="17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8"/>
      <c r="AL48" s="8"/>
    </row>
    <row r="49" spans="1:40" s="7" customFormat="1" ht="35.450000000000003" customHeight="1" x14ac:dyDescent="0.2">
      <c r="A49" s="2"/>
      <c r="B49" s="2"/>
      <c r="C49" s="17"/>
      <c r="D49" s="17"/>
      <c r="E49" s="17"/>
      <c r="F49" s="17"/>
      <c r="G49" s="17"/>
      <c r="H49" s="17"/>
      <c r="I49" s="17"/>
      <c r="J49" s="17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8"/>
      <c r="AL49" s="8"/>
    </row>
    <row r="50" spans="1:40" s="7" customFormat="1" ht="35.450000000000003" customHeight="1" x14ac:dyDescent="0.2">
      <c r="A50" s="2"/>
      <c r="B50" s="2"/>
      <c r="C50" s="17"/>
      <c r="D50" s="17"/>
      <c r="E50" s="17"/>
      <c r="F50" s="17"/>
      <c r="G50" s="17"/>
      <c r="H50" s="17"/>
      <c r="I50" s="17"/>
      <c r="J50" s="17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8"/>
      <c r="AL50" s="8"/>
    </row>
    <row r="51" spans="1:40" s="7" customFormat="1" ht="35.450000000000003" customHeight="1" x14ac:dyDescent="0.2">
      <c r="A51" s="2"/>
      <c r="B51" s="2"/>
      <c r="C51" s="17"/>
      <c r="D51" s="17"/>
      <c r="E51" s="17"/>
      <c r="F51" s="17"/>
      <c r="G51" s="17"/>
      <c r="H51" s="17"/>
      <c r="I51" s="17"/>
      <c r="J51" s="17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8"/>
      <c r="AL51" s="8"/>
      <c r="AM51" s="8"/>
      <c r="AN51" s="8"/>
    </row>
    <row r="52" spans="1:40" s="7" customFormat="1" ht="35.450000000000003" customHeight="1" x14ac:dyDescent="0.2">
      <c r="A52" s="2"/>
      <c r="B52" s="2"/>
      <c r="C52" s="17"/>
      <c r="D52" s="17"/>
      <c r="E52" s="17"/>
      <c r="F52" s="17"/>
      <c r="G52" s="17"/>
      <c r="H52" s="17"/>
      <c r="I52" s="17"/>
      <c r="J52" s="17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8"/>
      <c r="AL52" s="8"/>
      <c r="AM52" s="8"/>
      <c r="AN52" s="8"/>
    </row>
    <row r="53" spans="1:40" s="7" customFormat="1" ht="35.450000000000003" customHeight="1" x14ac:dyDescent="0.2">
      <c r="A53" s="2"/>
      <c r="B53" s="2"/>
      <c r="C53" s="17"/>
      <c r="D53" s="17"/>
      <c r="E53" s="17"/>
      <c r="F53" s="17"/>
      <c r="G53" s="17"/>
      <c r="H53" s="17"/>
      <c r="I53" s="17"/>
      <c r="J53" s="17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8"/>
      <c r="AL53" s="8"/>
      <c r="AM53" s="8"/>
      <c r="AN53" s="8"/>
    </row>
    <row r="54" spans="1:40" s="7" customFormat="1" ht="35.450000000000003" customHeight="1" x14ac:dyDescent="0.2">
      <c r="A54" s="2"/>
      <c r="B54" s="2"/>
      <c r="C54" s="17"/>
      <c r="D54" s="17"/>
      <c r="E54" s="17"/>
      <c r="F54" s="17"/>
      <c r="G54" s="17"/>
      <c r="H54" s="17"/>
      <c r="I54" s="17"/>
      <c r="J54" s="17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8"/>
      <c r="AL54" s="8"/>
      <c r="AM54" s="8"/>
      <c r="AN54" s="8"/>
    </row>
    <row r="55" spans="1:40" s="7" customFormat="1" ht="35.450000000000003" customHeight="1" x14ac:dyDescent="0.2">
      <c r="A55" s="2"/>
      <c r="B55" s="2"/>
      <c r="C55" s="17"/>
      <c r="D55" s="17"/>
      <c r="E55" s="17"/>
      <c r="F55" s="17"/>
      <c r="G55" s="17"/>
      <c r="H55" s="17"/>
      <c r="I55" s="17"/>
      <c r="J55" s="17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8"/>
      <c r="AL55" s="8"/>
      <c r="AM55" s="8"/>
      <c r="AN55" s="8"/>
    </row>
    <row r="56" spans="1:40" s="7" customFormat="1" ht="35.450000000000003" customHeight="1" x14ac:dyDescent="0.2">
      <c r="A56" s="2"/>
      <c r="B56" s="2"/>
      <c r="C56" s="17"/>
      <c r="D56" s="17"/>
      <c r="E56" s="17"/>
      <c r="F56" s="17"/>
      <c r="G56" s="17"/>
      <c r="H56" s="17"/>
      <c r="I56" s="17"/>
      <c r="J56" s="17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8"/>
      <c r="AL56" s="8"/>
      <c r="AM56" s="8"/>
      <c r="AN56" s="8"/>
    </row>
    <row r="57" spans="1:40" s="7" customFormat="1" ht="31.15" customHeight="1" x14ac:dyDescent="0.2">
      <c r="A57" s="2"/>
      <c r="B57" s="2"/>
      <c r="C57" s="17"/>
      <c r="D57" s="17"/>
      <c r="E57" s="17"/>
      <c r="F57" s="17"/>
      <c r="G57" s="17"/>
      <c r="H57" s="17"/>
      <c r="I57" s="17"/>
      <c r="J57" s="17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8"/>
      <c r="AL57" s="8"/>
      <c r="AM57" s="8"/>
      <c r="AN57" s="8"/>
    </row>
    <row r="58" spans="1:40" s="7" customFormat="1" ht="31.9" customHeight="1" x14ac:dyDescent="0.2">
      <c r="A58" s="2"/>
      <c r="B58" s="2"/>
      <c r="C58" s="17"/>
      <c r="D58" s="17"/>
      <c r="E58" s="17"/>
      <c r="F58" s="17"/>
      <c r="G58" s="17"/>
      <c r="H58" s="17"/>
      <c r="I58" s="17"/>
      <c r="J58" s="17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8"/>
      <c r="AL58" s="8"/>
    </row>
    <row r="59" spans="1:40" s="7" customFormat="1" ht="37.9" customHeight="1" x14ac:dyDescent="0.2">
      <c r="A59" s="2"/>
      <c r="B59" s="2"/>
      <c r="C59" s="17"/>
      <c r="D59" s="17"/>
      <c r="E59" s="17"/>
      <c r="F59" s="17"/>
      <c r="G59" s="17"/>
      <c r="H59" s="17"/>
      <c r="I59" s="17"/>
      <c r="J59" s="17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8"/>
      <c r="AL59" s="8"/>
      <c r="AM59" s="8"/>
      <c r="AN59" s="8"/>
    </row>
    <row r="60" spans="1:40" s="7" customFormat="1" ht="37.9" customHeight="1" x14ac:dyDescent="0.2">
      <c r="A60" s="2"/>
      <c r="B60" s="2"/>
      <c r="C60" s="17"/>
      <c r="D60" s="17"/>
      <c r="E60" s="17"/>
      <c r="F60" s="17"/>
      <c r="G60" s="17"/>
      <c r="H60" s="17"/>
      <c r="I60" s="17"/>
      <c r="J60" s="17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8"/>
      <c r="AL60" s="8"/>
      <c r="AM60" s="8"/>
      <c r="AN60" s="8"/>
    </row>
    <row r="61" spans="1:40" s="7" customFormat="1" ht="37.9" customHeight="1" x14ac:dyDescent="0.2">
      <c r="A61" s="2"/>
      <c r="B61" s="2"/>
      <c r="C61" s="17"/>
      <c r="D61" s="17"/>
      <c r="E61" s="17"/>
      <c r="F61" s="17"/>
      <c r="G61" s="17"/>
      <c r="H61" s="17"/>
      <c r="I61" s="17"/>
      <c r="J61" s="17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8"/>
      <c r="AL61" s="8"/>
      <c r="AM61" s="8"/>
      <c r="AN61" s="8"/>
    </row>
    <row r="62" spans="1:40" s="7" customFormat="1" ht="37.9" customHeight="1" x14ac:dyDescent="0.2">
      <c r="A62" s="2"/>
      <c r="B62" s="2"/>
      <c r="C62" s="17"/>
      <c r="D62" s="17"/>
      <c r="E62" s="17"/>
      <c r="F62" s="17"/>
      <c r="G62" s="17"/>
      <c r="H62" s="17"/>
      <c r="I62" s="17"/>
      <c r="J62" s="17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8"/>
      <c r="AL62" s="8"/>
      <c r="AM62" s="8"/>
      <c r="AN62" s="8"/>
    </row>
    <row r="63" spans="1:40" s="7" customFormat="1" ht="37.9" customHeight="1" x14ac:dyDescent="0.2">
      <c r="A63" s="2"/>
      <c r="B63" s="2"/>
      <c r="C63" s="17"/>
      <c r="D63" s="17"/>
      <c r="E63" s="17"/>
      <c r="F63" s="17"/>
      <c r="G63" s="17"/>
      <c r="H63" s="17"/>
      <c r="I63" s="17"/>
      <c r="J63" s="17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8"/>
      <c r="AL63" s="8"/>
      <c r="AM63" s="8"/>
      <c r="AN63" s="8"/>
    </row>
    <row r="64" spans="1:40" s="7" customFormat="1" ht="37.9" customHeight="1" x14ac:dyDescent="0.2">
      <c r="A64" s="2"/>
      <c r="B64" s="2"/>
      <c r="C64" s="17"/>
      <c r="D64" s="17"/>
      <c r="E64" s="17"/>
      <c r="F64" s="17"/>
      <c r="G64" s="17"/>
      <c r="H64" s="17"/>
      <c r="I64" s="17"/>
      <c r="J64" s="17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8"/>
      <c r="AL64" s="8"/>
      <c r="AM64" s="8"/>
      <c r="AN64" s="8"/>
    </row>
    <row r="65" spans="1:44" s="7" customFormat="1" ht="37.9" customHeight="1" x14ac:dyDescent="0.2">
      <c r="A65" s="2"/>
      <c r="B65" s="2"/>
      <c r="C65" s="17"/>
      <c r="D65" s="17"/>
      <c r="E65" s="17"/>
      <c r="F65" s="17"/>
      <c r="G65" s="17"/>
      <c r="H65" s="17"/>
      <c r="I65" s="17"/>
      <c r="J65" s="17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8"/>
      <c r="AL65" s="8"/>
      <c r="AM65" s="8"/>
      <c r="AN65" s="8"/>
    </row>
    <row r="66" spans="1:44" s="7" customFormat="1" ht="37.9" customHeight="1" x14ac:dyDescent="0.2">
      <c r="A66" s="2"/>
      <c r="B66" s="2"/>
      <c r="C66" s="17"/>
      <c r="D66" s="17"/>
      <c r="E66" s="17"/>
      <c r="F66" s="17"/>
      <c r="G66" s="17"/>
      <c r="H66" s="17"/>
      <c r="I66" s="17"/>
      <c r="J66" s="17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8"/>
      <c r="AL66" s="8"/>
      <c r="AM66" s="8"/>
      <c r="AN66" s="8"/>
    </row>
    <row r="67" spans="1:44" s="7" customFormat="1" ht="28.9" customHeight="1" x14ac:dyDescent="0.2">
      <c r="A67" s="2"/>
      <c r="B67" s="2"/>
      <c r="C67" s="17"/>
      <c r="D67" s="17"/>
      <c r="E67" s="17"/>
      <c r="F67" s="17"/>
      <c r="G67" s="17"/>
      <c r="H67" s="17"/>
      <c r="I67" s="17"/>
      <c r="J67" s="17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8"/>
      <c r="AL67" s="8"/>
    </row>
    <row r="68" spans="1:44" s="7" customFormat="1" ht="30.6" customHeight="1" x14ac:dyDescent="0.2">
      <c r="A68" s="2"/>
      <c r="B68" s="2"/>
      <c r="C68" s="17"/>
      <c r="D68" s="17"/>
      <c r="E68" s="17"/>
      <c r="F68" s="17"/>
      <c r="G68" s="17"/>
      <c r="H68" s="17"/>
      <c r="I68" s="17"/>
      <c r="J68" s="17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8"/>
      <c r="AL68" s="8"/>
    </row>
    <row r="69" spans="1:44" s="7" customFormat="1" ht="36.6" customHeight="1" x14ac:dyDescent="0.2">
      <c r="A69" s="2"/>
      <c r="B69" s="2"/>
      <c r="C69" s="17"/>
      <c r="D69" s="17"/>
      <c r="E69" s="17"/>
      <c r="F69" s="17"/>
      <c r="G69" s="17"/>
      <c r="H69" s="17"/>
      <c r="I69" s="17"/>
      <c r="J69" s="17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8"/>
      <c r="AL69" s="8"/>
    </row>
    <row r="70" spans="1:44" s="7" customFormat="1" ht="36.6" customHeight="1" x14ac:dyDescent="0.2">
      <c r="A70" s="2"/>
      <c r="B70" s="2"/>
      <c r="C70" s="17"/>
      <c r="D70" s="17"/>
      <c r="E70" s="17"/>
      <c r="F70" s="17"/>
      <c r="G70" s="17"/>
      <c r="H70" s="17"/>
      <c r="I70" s="17"/>
      <c r="J70" s="17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8"/>
      <c r="AL70" s="8"/>
    </row>
    <row r="71" spans="1:44" s="7" customFormat="1" ht="36.6" customHeight="1" x14ac:dyDescent="0.2">
      <c r="A71" s="2"/>
      <c r="B71" s="2"/>
      <c r="C71" s="17"/>
      <c r="D71" s="17"/>
      <c r="E71" s="17"/>
      <c r="F71" s="17"/>
      <c r="G71" s="17"/>
      <c r="H71" s="17"/>
      <c r="I71" s="17"/>
      <c r="J71" s="17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8"/>
      <c r="AL71" s="8"/>
      <c r="AM71" s="2"/>
      <c r="AN71" s="2"/>
      <c r="AO71" s="2"/>
      <c r="AP71" s="2"/>
      <c r="AQ71" s="2"/>
      <c r="AR71" s="2"/>
    </row>
    <row r="72" spans="1:44" s="7" customFormat="1" ht="36.6" customHeight="1" x14ac:dyDescent="0.2">
      <c r="A72" s="2"/>
      <c r="B72" s="2"/>
      <c r="C72" s="17"/>
      <c r="D72" s="17"/>
      <c r="E72" s="17"/>
      <c r="F72" s="17"/>
      <c r="G72" s="17"/>
      <c r="H72" s="17"/>
      <c r="I72" s="17"/>
      <c r="J72" s="17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8"/>
      <c r="AL72" s="8"/>
      <c r="AM72" s="2"/>
      <c r="AN72" s="2"/>
      <c r="AO72" s="2"/>
      <c r="AP72" s="2"/>
      <c r="AQ72" s="2"/>
      <c r="AR72" s="2"/>
    </row>
    <row r="73" spans="1:44" s="7" customFormat="1" ht="36.6" customHeight="1" x14ac:dyDescent="0.2">
      <c r="A73" s="2"/>
      <c r="B73" s="2"/>
      <c r="C73" s="17"/>
      <c r="D73" s="17"/>
      <c r="E73" s="17"/>
      <c r="F73" s="17"/>
      <c r="G73" s="17"/>
      <c r="H73" s="17"/>
      <c r="I73" s="17"/>
      <c r="J73" s="17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8"/>
      <c r="AL73" s="8"/>
      <c r="AM73" s="2"/>
      <c r="AN73" s="2"/>
      <c r="AO73" s="2"/>
      <c r="AP73" s="2"/>
      <c r="AQ73" s="2"/>
      <c r="AR73" s="2"/>
    </row>
    <row r="74" spans="1:44" s="7" customFormat="1" ht="36.6" customHeight="1" x14ac:dyDescent="0.2">
      <c r="A74" s="2"/>
      <c r="B74" s="2"/>
      <c r="C74" s="17"/>
      <c r="D74" s="17"/>
      <c r="E74" s="17"/>
      <c r="F74" s="17"/>
      <c r="G74" s="17"/>
      <c r="H74" s="17"/>
      <c r="I74" s="17"/>
      <c r="J74" s="17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8"/>
      <c r="AL74" s="8"/>
      <c r="AM74" s="2"/>
      <c r="AN74" s="2"/>
      <c r="AO74" s="2"/>
      <c r="AP74" s="2"/>
      <c r="AQ74" s="2"/>
      <c r="AR74" s="2"/>
    </row>
    <row r="75" spans="1:44" s="7" customFormat="1" ht="36.6" customHeight="1" x14ac:dyDescent="0.2">
      <c r="A75" s="2"/>
      <c r="B75" s="2"/>
      <c r="C75" s="17"/>
      <c r="D75" s="17"/>
      <c r="E75" s="17"/>
      <c r="F75" s="17"/>
      <c r="G75" s="17"/>
      <c r="H75" s="17"/>
      <c r="I75" s="17"/>
      <c r="J75" s="17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8"/>
      <c r="AL75" s="8"/>
      <c r="AM75" s="2"/>
      <c r="AN75" s="2"/>
      <c r="AO75" s="2"/>
      <c r="AP75" s="2"/>
      <c r="AQ75" s="2"/>
      <c r="AR75" s="2"/>
    </row>
    <row r="76" spans="1:44" s="7" customFormat="1" ht="36.6" customHeight="1" x14ac:dyDescent="0.2">
      <c r="A76" s="2"/>
      <c r="B76" s="2"/>
      <c r="C76" s="17"/>
      <c r="D76" s="17"/>
      <c r="E76" s="17"/>
      <c r="F76" s="17"/>
      <c r="G76" s="17"/>
      <c r="H76" s="17"/>
      <c r="I76" s="17"/>
      <c r="J76" s="17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8"/>
      <c r="AL76" s="8"/>
      <c r="AM76" s="2"/>
      <c r="AN76" s="2"/>
      <c r="AO76" s="2"/>
      <c r="AP76" s="2"/>
      <c r="AQ76" s="2"/>
      <c r="AR76" s="2"/>
    </row>
    <row r="77" spans="1:44" s="7" customFormat="1" ht="33" customHeight="1" x14ac:dyDescent="0.2">
      <c r="A77" s="2"/>
      <c r="B77" s="2"/>
      <c r="C77" s="17"/>
      <c r="D77" s="17"/>
      <c r="E77" s="17"/>
      <c r="F77" s="17"/>
      <c r="G77" s="17"/>
      <c r="H77" s="17"/>
      <c r="I77" s="17"/>
      <c r="J77" s="17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8"/>
      <c r="AL77" s="8"/>
      <c r="AM77" s="2"/>
      <c r="AN77" s="2"/>
      <c r="AO77" s="2"/>
      <c r="AP77" s="2"/>
      <c r="AQ77" s="2"/>
      <c r="AR77" s="2"/>
    </row>
    <row r="78" spans="1:44" s="7" customFormat="1" ht="28.15" customHeight="1" x14ac:dyDescent="0.2">
      <c r="A78" s="2"/>
      <c r="B78" s="2"/>
      <c r="C78" s="17"/>
      <c r="D78" s="17"/>
      <c r="E78" s="17"/>
      <c r="F78" s="17"/>
      <c r="G78" s="17"/>
      <c r="H78" s="17"/>
      <c r="I78" s="17"/>
      <c r="J78" s="17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8"/>
      <c r="AL78" s="8"/>
      <c r="AM78" s="2"/>
      <c r="AN78" s="2"/>
      <c r="AO78" s="2"/>
      <c r="AP78" s="2"/>
      <c r="AQ78" s="2"/>
      <c r="AR78" s="2"/>
    </row>
    <row r="79" spans="1:44" s="7" customFormat="1" ht="35.450000000000003" customHeight="1" x14ac:dyDescent="0.2">
      <c r="A79" s="2"/>
      <c r="B79" s="2"/>
      <c r="C79" s="17"/>
      <c r="D79" s="17"/>
      <c r="E79" s="17"/>
      <c r="F79" s="17"/>
      <c r="G79" s="17"/>
      <c r="H79" s="17"/>
      <c r="I79" s="17"/>
      <c r="J79" s="17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8"/>
      <c r="AL79" s="8"/>
      <c r="AM79" s="2"/>
      <c r="AN79" s="2"/>
      <c r="AO79" s="2"/>
      <c r="AP79" s="2"/>
      <c r="AQ79" s="2"/>
      <c r="AR79" s="2"/>
    </row>
    <row r="80" spans="1:44" s="7" customFormat="1" ht="35.450000000000003" customHeight="1" x14ac:dyDescent="0.2">
      <c r="A80" s="2"/>
      <c r="B80" s="2"/>
      <c r="C80" s="17"/>
      <c r="D80" s="17"/>
      <c r="E80" s="17"/>
      <c r="F80" s="17"/>
      <c r="G80" s="17"/>
      <c r="H80" s="17"/>
      <c r="I80" s="17"/>
      <c r="J80" s="17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8"/>
      <c r="AL80" s="8"/>
      <c r="AM80" s="2"/>
      <c r="AN80" s="2"/>
      <c r="AO80" s="2"/>
      <c r="AP80" s="2"/>
      <c r="AQ80" s="2"/>
      <c r="AR80" s="2"/>
    </row>
    <row r="81" spans="1:44" s="7" customFormat="1" ht="35.450000000000003" customHeight="1" x14ac:dyDescent="0.2">
      <c r="A81" s="2"/>
      <c r="B81" s="2"/>
      <c r="C81" s="17"/>
      <c r="D81" s="17"/>
      <c r="E81" s="17"/>
      <c r="F81" s="17"/>
      <c r="G81" s="17"/>
      <c r="H81" s="17"/>
      <c r="I81" s="17"/>
      <c r="J81" s="17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8"/>
      <c r="AL81" s="8"/>
      <c r="AM81" s="2"/>
      <c r="AN81" s="2"/>
      <c r="AO81" s="2"/>
      <c r="AP81" s="2"/>
      <c r="AQ81" s="2"/>
      <c r="AR81" s="2"/>
    </row>
    <row r="82" spans="1:44" s="7" customFormat="1" ht="35.450000000000003" customHeight="1" x14ac:dyDescent="0.2">
      <c r="A82" s="2"/>
      <c r="B82" s="2"/>
      <c r="C82" s="17"/>
      <c r="D82" s="17"/>
      <c r="E82" s="17"/>
      <c r="F82" s="17"/>
      <c r="G82" s="17"/>
      <c r="H82" s="17"/>
      <c r="I82" s="17"/>
      <c r="J82" s="17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8"/>
      <c r="AL82" s="8"/>
      <c r="AM82" s="2"/>
      <c r="AN82" s="2"/>
      <c r="AO82" s="2"/>
      <c r="AP82" s="2"/>
      <c r="AQ82" s="2"/>
      <c r="AR82" s="2"/>
    </row>
    <row r="83" spans="1:44" s="7" customFormat="1" ht="35.450000000000003" customHeight="1" x14ac:dyDescent="0.2">
      <c r="A83" s="2"/>
      <c r="B83" s="2"/>
      <c r="C83" s="17"/>
      <c r="D83" s="17"/>
      <c r="E83" s="17"/>
      <c r="F83" s="17"/>
      <c r="G83" s="17"/>
      <c r="H83" s="17"/>
      <c r="I83" s="17"/>
      <c r="J83" s="17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8"/>
      <c r="AL83" s="8"/>
      <c r="AM83" s="2"/>
      <c r="AN83" s="2"/>
      <c r="AO83" s="2"/>
      <c r="AP83" s="2"/>
      <c r="AQ83" s="2"/>
      <c r="AR83" s="2"/>
    </row>
    <row r="84" spans="1:44" s="7" customFormat="1" ht="35.450000000000003" customHeight="1" x14ac:dyDescent="0.2">
      <c r="A84" s="2"/>
      <c r="B84" s="2"/>
      <c r="C84" s="17"/>
      <c r="D84" s="17"/>
      <c r="E84" s="17"/>
      <c r="F84" s="17"/>
      <c r="G84" s="17"/>
      <c r="H84" s="17"/>
      <c r="I84" s="17"/>
      <c r="J84" s="17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8"/>
      <c r="AL84" s="8"/>
      <c r="AM84" s="2"/>
      <c r="AN84" s="2"/>
      <c r="AO84" s="2"/>
      <c r="AP84" s="2"/>
      <c r="AQ84" s="2"/>
      <c r="AR84" s="2"/>
    </row>
    <row r="85" spans="1:44" s="7" customFormat="1" ht="35.450000000000003" customHeight="1" x14ac:dyDescent="0.2">
      <c r="A85" s="2"/>
      <c r="B85" s="2"/>
      <c r="C85" s="17"/>
      <c r="D85" s="17"/>
      <c r="E85" s="17"/>
      <c r="F85" s="17"/>
      <c r="G85" s="17"/>
      <c r="H85" s="17"/>
      <c r="I85" s="17"/>
      <c r="J85" s="17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8"/>
      <c r="AL85" s="8"/>
      <c r="AM85" s="2"/>
      <c r="AN85" s="2"/>
      <c r="AO85" s="2"/>
      <c r="AP85" s="2"/>
      <c r="AQ85" s="2"/>
      <c r="AR85" s="2"/>
    </row>
    <row r="86" spans="1:44" s="7" customFormat="1" ht="35.450000000000003" customHeight="1" x14ac:dyDescent="0.2">
      <c r="A86" s="2"/>
      <c r="B86" s="2"/>
      <c r="C86" s="17"/>
      <c r="D86" s="17"/>
      <c r="E86" s="17"/>
      <c r="F86" s="17"/>
      <c r="G86" s="17"/>
      <c r="H86" s="17"/>
      <c r="I86" s="17"/>
      <c r="J86" s="17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8"/>
      <c r="AL86" s="8"/>
      <c r="AM86" s="2"/>
      <c r="AN86" s="2"/>
      <c r="AO86" s="2"/>
      <c r="AP86" s="2"/>
      <c r="AQ86" s="2"/>
      <c r="AR86" s="2"/>
    </row>
    <row r="87" spans="1:44" s="7" customFormat="1" ht="31.9" customHeight="1" x14ac:dyDescent="0.2">
      <c r="A87" s="2"/>
      <c r="B87" s="2"/>
      <c r="C87" s="17"/>
      <c r="D87" s="17"/>
      <c r="E87" s="17"/>
      <c r="F87" s="17"/>
      <c r="G87" s="17"/>
      <c r="H87" s="17"/>
      <c r="I87" s="17"/>
      <c r="J87" s="17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8"/>
      <c r="AL87" s="8"/>
      <c r="AM87" s="2"/>
      <c r="AN87" s="2"/>
      <c r="AO87" s="2"/>
      <c r="AP87" s="2"/>
      <c r="AQ87" s="2"/>
      <c r="AR87" s="2"/>
    </row>
    <row r="88" spans="1:44" s="7" customFormat="1" ht="28.15" customHeight="1" x14ac:dyDescent="0.2">
      <c r="A88" s="2"/>
      <c r="B88" s="2"/>
      <c r="C88" s="17"/>
      <c r="D88" s="17"/>
      <c r="E88" s="17"/>
      <c r="F88" s="17"/>
      <c r="G88" s="17"/>
      <c r="H88" s="17"/>
      <c r="I88" s="17"/>
      <c r="J88" s="17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8"/>
      <c r="AL88" s="8"/>
      <c r="AM88" s="2"/>
      <c r="AN88" s="2"/>
      <c r="AO88" s="2"/>
      <c r="AP88" s="2"/>
      <c r="AQ88" s="2"/>
      <c r="AR88" s="2"/>
    </row>
    <row r="89" spans="1:44" s="7" customFormat="1" ht="37.9" customHeight="1" x14ac:dyDescent="0.2">
      <c r="A89" s="2"/>
      <c r="B89" s="2"/>
      <c r="C89" s="17"/>
      <c r="D89" s="17"/>
      <c r="E89" s="17"/>
      <c r="F89" s="17"/>
      <c r="G89" s="17"/>
      <c r="H89" s="17"/>
      <c r="I89" s="17"/>
      <c r="J89" s="17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8"/>
      <c r="AL89" s="8"/>
      <c r="AM89" s="2"/>
      <c r="AN89" s="2"/>
      <c r="AO89" s="2"/>
      <c r="AP89" s="2"/>
      <c r="AQ89" s="2"/>
      <c r="AR89" s="2"/>
    </row>
    <row r="90" spans="1:44" s="7" customFormat="1" ht="37.9" customHeight="1" x14ac:dyDescent="0.2">
      <c r="A90" s="2"/>
      <c r="B90" s="2"/>
      <c r="C90" s="17"/>
      <c r="D90" s="17"/>
      <c r="E90" s="17"/>
      <c r="F90" s="17"/>
      <c r="G90" s="17"/>
      <c r="H90" s="17"/>
      <c r="I90" s="17"/>
      <c r="J90" s="17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8"/>
      <c r="AL90" s="8"/>
      <c r="AM90" s="2"/>
      <c r="AN90" s="2"/>
      <c r="AO90" s="2"/>
      <c r="AP90" s="2"/>
      <c r="AQ90" s="2"/>
      <c r="AR90" s="2"/>
    </row>
    <row r="91" spans="1:44" s="7" customFormat="1" ht="37.9" customHeight="1" x14ac:dyDescent="0.2">
      <c r="A91" s="2"/>
      <c r="B91" s="2"/>
      <c r="C91" s="17"/>
      <c r="D91" s="17"/>
      <c r="E91" s="17"/>
      <c r="F91" s="17"/>
      <c r="G91" s="17"/>
      <c r="H91" s="17"/>
      <c r="I91" s="17"/>
      <c r="J91" s="17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8"/>
      <c r="AL91" s="8"/>
      <c r="AM91" s="2"/>
      <c r="AN91" s="2"/>
      <c r="AO91" s="2"/>
      <c r="AP91" s="2"/>
      <c r="AQ91" s="2"/>
      <c r="AR91" s="2"/>
    </row>
    <row r="92" spans="1:44" s="7" customFormat="1" ht="37.9" customHeight="1" x14ac:dyDescent="0.2">
      <c r="A92" s="2"/>
      <c r="B92" s="2"/>
      <c r="C92" s="17"/>
      <c r="D92" s="17"/>
      <c r="E92" s="17"/>
      <c r="F92" s="17"/>
      <c r="G92" s="17"/>
      <c r="H92" s="17"/>
      <c r="I92" s="17"/>
      <c r="J92" s="17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8"/>
      <c r="AL92" s="8"/>
      <c r="AM92" s="2"/>
      <c r="AN92" s="2"/>
      <c r="AO92" s="2"/>
      <c r="AP92" s="2"/>
      <c r="AQ92" s="2"/>
      <c r="AR92" s="2"/>
    </row>
    <row r="93" spans="1:44" s="7" customFormat="1" ht="37.9" customHeight="1" x14ac:dyDescent="0.2">
      <c r="A93" s="2"/>
      <c r="B93" s="2"/>
      <c r="C93" s="17"/>
      <c r="D93" s="17"/>
      <c r="E93" s="17"/>
      <c r="F93" s="17"/>
      <c r="G93" s="17"/>
      <c r="H93" s="17"/>
      <c r="I93" s="17"/>
      <c r="J93" s="17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8"/>
      <c r="AL93" s="8"/>
      <c r="AM93" s="2"/>
      <c r="AN93" s="2"/>
      <c r="AO93" s="2"/>
      <c r="AP93" s="2"/>
      <c r="AQ93" s="2"/>
      <c r="AR93" s="2"/>
    </row>
    <row r="94" spans="1:44" s="7" customFormat="1" ht="37.9" customHeight="1" x14ac:dyDescent="0.2">
      <c r="A94" s="2"/>
      <c r="B94" s="2"/>
      <c r="C94" s="17"/>
      <c r="D94" s="17"/>
      <c r="E94" s="17"/>
      <c r="F94" s="17"/>
      <c r="G94" s="17"/>
      <c r="H94" s="17"/>
      <c r="I94" s="17"/>
      <c r="J94" s="17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8"/>
      <c r="AL94" s="8"/>
      <c r="AM94" s="2"/>
      <c r="AN94" s="2"/>
      <c r="AO94" s="2"/>
      <c r="AP94" s="2"/>
      <c r="AQ94" s="2"/>
      <c r="AR94" s="2"/>
    </row>
    <row r="95" spans="1:44" s="7" customFormat="1" ht="37.9" customHeight="1" x14ac:dyDescent="0.2">
      <c r="A95" s="2"/>
      <c r="B95" s="2"/>
      <c r="C95" s="17"/>
      <c r="D95" s="17"/>
      <c r="E95" s="17"/>
      <c r="F95" s="17"/>
      <c r="G95" s="17"/>
      <c r="H95" s="17"/>
      <c r="I95" s="17"/>
      <c r="J95" s="17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8"/>
      <c r="AL95" s="8"/>
      <c r="AM95" s="2"/>
      <c r="AN95" s="2"/>
      <c r="AO95" s="2"/>
      <c r="AP95" s="2"/>
      <c r="AQ95" s="2"/>
      <c r="AR95" s="2"/>
    </row>
    <row r="96" spans="1:44" s="7" customFormat="1" ht="37.9" customHeight="1" x14ac:dyDescent="0.2">
      <c r="A96" s="2"/>
      <c r="B96" s="2"/>
      <c r="C96" s="17"/>
      <c r="D96" s="17"/>
      <c r="E96" s="17"/>
      <c r="F96" s="17"/>
      <c r="G96" s="17"/>
      <c r="H96" s="17"/>
      <c r="I96" s="17"/>
      <c r="J96" s="17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8"/>
      <c r="AL96" s="8"/>
      <c r="AM96" s="2"/>
      <c r="AN96" s="2"/>
      <c r="AO96" s="2"/>
      <c r="AP96" s="2"/>
      <c r="AQ96" s="2"/>
      <c r="AR96" s="2"/>
    </row>
    <row r="97" spans="1:44" s="7" customFormat="1" ht="28.15" customHeight="1" x14ac:dyDescent="0.2">
      <c r="A97" s="2"/>
      <c r="B97" s="2"/>
      <c r="C97" s="17"/>
      <c r="D97" s="17"/>
      <c r="E97" s="17"/>
      <c r="F97" s="17"/>
      <c r="G97" s="17"/>
      <c r="H97" s="17"/>
      <c r="I97" s="17"/>
      <c r="J97" s="17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8"/>
      <c r="AL97" s="8"/>
      <c r="AM97" s="2"/>
      <c r="AN97" s="2"/>
      <c r="AO97" s="2"/>
      <c r="AP97" s="2"/>
      <c r="AQ97" s="2"/>
      <c r="AR97" s="2"/>
    </row>
    <row r="98" spans="1:44" s="7" customFormat="1" ht="31.9" customHeight="1" x14ac:dyDescent="0.2">
      <c r="A98" s="2"/>
      <c r="B98" s="2"/>
      <c r="C98" s="17"/>
      <c r="D98" s="17"/>
      <c r="E98" s="17"/>
      <c r="F98" s="17"/>
      <c r="G98" s="17"/>
      <c r="H98" s="17"/>
      <c r="I98" s="17"/>
      <c r="J98" s="17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8"/>
      <c r="AL98" s="8"/>
      <c r="AM98" s="2"/>
      <c r="AN98" s="2"/>
      <c r="AO98" s="2"/>
      <c r="AP98" s="2"/>
      <c r="AQ98" s="2"/>
      <c r="AR98" s="2"/>
    </row>
    <row r="99" spans="1:44" s="7" customFormat="1" ht="34.15" customHeight="1" x14ac:dyDescent="0.2">
      <c r="A99" s="2"/>
      <c r="B99" s="2"/>
      <c r="C99" s="17"/>
      <c r="D99" s="17"/>
      <c r="E99" s="17"/>
      <c r="F99" s="17"/>
      <c r="G99" s="17"/>
      <c r="H99" s="17"/>
      <c r="I99" s="17"/>
      <c r="J99" s="17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8"/>
      <c r="AL99" s="8"/>
      <c r="AM99" s="2"/>
      <c r="AN99" s="2"/>
      <c r="AO99" s="2"/>
      <c r="AP99" s="2"/>
      <c r="AQ99" s="2"/>
      <c r="AR99" s="2"/>
    </row>
    <row r="100" spans="1:44" s="7" customFormat="1" ht="34.15" customHeight="1" x14ac:dyDescent="0.2">
      <c r="A100" s="2"/>
      <c r="B100" s="2"/>
      <c r="C100" s="17"/>
      <c r="D100" s="17"/>
      <c r="E100" s="17"/>
      <c r="F100" s="17"/>
      <c r="G100" s="17"/>
      <c r="H100" s="17"/>
      <c r="I100" s="17"/>
      <c r="J100" s="17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8"/>
      <c r="AL100" s="8"/>
      <c r="AM100" s="2"/>
      <c r="AN100" s="2"/>
      <c r="AO100" s="2"/>
      <c r="AP100" s="2"/>
      <c r="AQ100" s="2"/>
      <c r="AR100" s="2"/>
    </row>
    <row r="101" spans="1:44" s="7" customFormat="1" ht="34.15" customHeight="1" x14ac:dyDescent="0.2">
      <c r="A101" s="2"/>
      <c r="B101" s="2"/>
      <c r="C101" s="17"/>
      <c r="D101" s="17"/>
      <c r="E101" s="17"/>
      <c r="F101" s="17"/>
      <c r="G101" s="17"/>
      <c r="H101" s="17"/>
      <c r="I101" s="17"/>
      <c r="J101" s="17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8"/>
      <c r="AL101" s="8"/>
      <c r="AM101" s="2"/>
      <c r="AN101" s="2"/>
      <c r="AO101" s="2"/>
      <c r="AP101" s="2"/>
      <c r="AQ101" s="2"/>
      <c r="AR101" s="2"/>
    </row>
    <row r="102" spans="1:44" s="7" customFormat="1" ht="34.15" customHeight="1" x14ac:dyDescent="0.2">
      <c r="A102" s="2"/>
      <c r="B102" s="2"/>
      <c r="C102" s="17"/>
      <c r="D102" s="17"/>
      <c r="E102" s="17"/>
      <c r="F102" s="17"/>
      <c r="G102" s="17"/>
      <c r="H102" s="17"/>
      <c r="I102" s="17"/>
      <c r="J102" s="17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8"/>
      <c r="AL102" s="8"/>
      <c r="AM102" s="2"/>
      <c r="AN102" s="2"/>
      <c r="AO102" s="2"/>
      <c r="AP102" s="2"/>
      <c r="AQ102" s="2"/>
      <c r="AR102" s="2"/>
    </row>
    <row r="103" spans="1:44" s="7" customFormat="1" ht="34.15" customHeight="1" x14ac:dyDescent="0.2">
      <c r="A103" s="2"/>
      <c r="B103" s="2"/>
      <c r="C103" s="17"/>
      <c r="D103" s="17"/>
      <c r="E103" s="17"/>
      <c r="F103" s="17"/>
      <c r="G103" s="17"/>
      <c r="H103" s="17"/>
      <c r="I103" s="17"/>
      <c r="J103" s="17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8"/>
      <c r="AL103" s="8"/>
      <c r="AM103" s="2"/>
      <c r="AN103" s="2"/>
      <c r="AO103" s="2"/>
      <c r="AP103" s="2"/>
      <c r="AQ103" s="2"/>
      <c r="AR103" s="2"/>
    </row>
    <row r="104" spans="1:44" s="7" customFormat="1" ht="34.15" customHeight="1" x14ac:dyDescent="0.2">
      <c r="A104" s="2"/>
      <c r="B104" s="2"/>
      <c r="C104" s="17"/>
      <c r="D104" s="17"/>
      <c r="E104" s="17"/>
      <c r="F104" s="17"/>
      <c r="G104" s="17"/>
      <c r="H104" s="17"/>
      <c r="I104" s="17"/>
      <c r="J104" s="17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8"/>
      <c r="AL104" s="8"/>
      <c r="AM104" s="2"/>
      <c r="AN104" s="2"/>
      <c r="AO104" s="2"/>
      <c r="AP104" s="2"/>
      <c r="AQ104" s="2"/>
      <c r="AR104" s="2"/>
    </row>
    <row r="105" spans="1:44" s="7" customFormat="1" ht="34.15" customHeight="1" x14ac:dyDescent="0.2">
      <c r="A105" s="2"/>
      <c r="B105" s="2"/>
      <c r="C105" s="17"/>
      <c r="D105" s="17"/>
      <c r="E105" s="17"/>
      <c r="F105" s="17"/>
      <c r="G105" s="17"/>
      <c r="H105" s="17"/>
      <c r="I105" s="17"/>
      <c r="J105" s="17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8"/>
      <c r="AL105" s="8"/>
      <c r="AM105" s="2"/>
      <c r="AN105" s="2"/>
      <c r="AO105" s="2"/>
      <c r="AP105" s="2"/>
      <c r="AQ105" s="2"/>
      <c r="AR105" s="2"/>
    </row>
    <row r="106" spans="1:44" s="7" customFormat="1" ht="34.15" customHeight="1" x14ac:dyDescent="0.2">
      <c r="A106" s="2"/>
      <c r="B106" s="2"/>
      <c r="C106" s="17"/>
      <c r="D106" s="17"/>
      <c r="E106" s="17"/>
      <c r="F106" s="17"/>
      <c r="G106" s="17"/>
      <c r="H106" s="17"/>
      <c r="I106" s="17"/>
      <c r="J106" s="17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8"/>
      <c r="AL106" s="8"/>
      <c r="AM106" s="2"/>
      <c r="AN106" s="2"/>
      <c r="AO106" s="2"/>
      <c r="AP106" s="2"/>
      <c r="AQ106" s="2"/>
      <c r="AR106" s="2"/>
    </row>
    <row r="107" spans="1:44" s="7" customFormat="1" ht="30.6" customHeight="1" x14ac:dyDescent="0.2">
      <c r="A107" s="2"/>
      <c r="B107" s="2"/>
      <c r="C107" s="17"/>
      <c r="D107" s="17"/>
      <c r="E107" s="17"/>
      <c r="F107" s="17"/>
      <c r="G107" s="17"/>
      <c r="H107" s="17"/>
      <c r="I107" s="17"/>
      <c r="J107" s="17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8"/>
      <c r="AL107" s="8"/>
      <c r="AM107" s="2"/>
      <c r="AN107" s="2"/>
      <c r="AO107" s="2"/>
      <c r="AP107" s="2"/>
      <c r="AQ107" s="2"/>
      <c r="AR107" s="2"/>
    </row>
    <row r="108" spans="1:44" s="7" customFormat="1" ht="28.9" customHeight="1" x14ac:dyDescent="0.2">
      <c r="A108" s="2"/>
      <c r="B108" s="2"/>
      <c r="C108" s="17"/>
      <c r="D108" s="17"/>
      <c r="E108" s="17"/>
      <c r="F108" s="17"/>
      <c r="G108" s="17"/>
      <c r="H108" s="17"/>
      <c r="I108" s="17"/>
      <c r="J108" s="17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8"/>
      <c r="AL108" s="8"/>
      <c r="AM108" s="2"/>
      <c r="AN108" s="2"/>
      <c r="AO108" s="2"/>
      <c r="AP108" s="2"/>
      <c r="AQ108" s="2"/>
      <c r="AR108" s="2"/>
    </row>
    <row r="109" spans="1:44" s="7" customFormat="1" ht="38.450000000000003" customHeight="1" x14ac:dyDescent="0.2">
      <c r="A109" s="2"/>
      <c r="B109" s="2"/>
      <c r="C109" s="17"/>
      <c r="D109" s="17"/>
      <c r="E109" s="17"/>
      <c r="F109" s="17"/>
      <c r="G109" s="17"/>
      <c r="H109" s="17"/>
      <c r="I109" s="17"/>
      <c r="J109" s="17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8"/>
      <c r="AL109" s="8"/>
      <c r="AM109" s="2"/>
      <c r="AN109" s="2"/>
      <c r="AO109" s="2"/>
      <c r="AP109" s="2"/>
      <c r="AQ109" s="2"/>
      <c r="AR109" s="2"/>
    </row>
    <row r="110" spans="1:44" s="7" customFormat="1" ht="38.450000000000003" customHeight="1" x14ac:dyDescent="0.2">
      <c r="A110" s="2"/>
      <c r="B110" s="2"/>
      <c r="C110" s="17"/>
      <c r="D110" s="17"/>
      <c r="E110" s="17"/>
      <c r="F110" s="17"/>
      <c r="G110" s="17"/>
      <c r="H110" s="17"/>
      <c r="I110" s="17"/>
      <c r="J110" s="17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8"/>
      <c r="AL110" s="8"/>
      <c r="AM110" s="2"/>
      <c r="AN110" s="2"/>
      <c r="AO110" s="2"/>
      <c r="AP110" s="2"/>
      <c r="AQ110" s="2"/>
      <c r="AR110" s="2"/>
    </row>
    <row r="111" spans="1:44" s="7" customFormat="1" ht="38.450000000000003" customHeight="1" x14ac:dyDescent="0.2">
      <c r="A111" s="2"/>
      <c r="B111" s="2"/>
      <c r="C111" s="17"/>
      <c r="D111" s="17"/>
      <c r="E111" s="17"/>
      <c r="F111" s="17"/>
      <c r="G111" s="17"/>
      <c r="H111" s="17"/>
      <c r="I111" s="17"/>
      <c r="J111" s="17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8"/>
      <c r="AL111" s="8"/>
      <c r="AM111" s="2"/>
      <c r="AN111" s="2"/>
      <c r="AO111" s="2"/>
      <c r="AP111" s="2"/>
      <c r="AQ111" s="2"/>
      <c r="AR111" s="2"/>
    </row>
    <row r="112" spans="1:44" s="7" customFormat="1" ht="38.450000000000003" customHeight="1" x14ac:dyDescent="0.2">
      <c r="A112" s="2"/>
      <c r="B112" s="2"/>
      <c r="C112" s="17"/>
      <c r="D112" s="17"/>
      <c r="E112" s="17"/>
      <c r="F112" s="17"/>
      <c r="G112" s="17"/>
      <c r="H112" s="17"/>
      <c r="I112" s="17"/>
      <c r="J112" s="17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8"/>
      <c r="AL112" s="8"/>
      <c r="AM112" s="2"/>
      <c r="AN112" s="2"/>
      <c r="AO112" s="2"/>
      <c r="AP112" s="2"/>
      <c r="AQ112" s="2"/>
      <c r="AR112" s="2"/>
    </row>
    <row r="113" spans="1:44" s="7" customFormat="1" ht="38.450000000000003" customHeight="1" x14ac:dyDescent="0.2">
      <c r="A113" s="2"/>
      <c r="B113" s="2"/>
      <c r="C113" s="17"/>
      <c r="D113" s="17"/>
      <c r="E113" s="17"/>
      <c r="F113" s="17"/>
      <c r="G113" s="17"/>
      <c r="H113" s="17"/>
      <c r="I113" s="17"/>
      <c r="J113" s="17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8"/>
      <c r="AL113" s="8"/>
      <c r="AM113" s="2"/>
      <c r="AN113" s="2"/>
      <c r="AO113" s="2"/>
      <c r="AP113" s="2"/>
      <c r="AQ113" s="2"/>
      <c r="AR113" s="2"/>
    </row>
    <row r="114" spans="1:44" s="7" customFormat="1" ht="38.450000000000003" customHeight="1" x14ac:dyDescent="0.2">
      <c r="A114" s="2"/>
      <c r="B114" s="2"/>
      <c r="C114" s="17"/>
      <c r="D114" s="17"/>
      <c r="E114" s="17"/>
      <c r="F114" s="17"/>
      <c r="G114" s="17"/>
      <c r="H114" s="17"/>
      <c r="I114" s="17"/>
      <c r="J114" s="17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8"/>
      <c r="AL114" s="8"/>
      <c r="AM114" s="2"/>
      <c r="AN114" s="2"/>
      <c r="AO114" s="2"/>
      <c r="AP114" s="2"/>
      <c r="AQ114" s="2"/>
      <c r="AR114" s="2"/>
    </row>
    <row r="115" spans="1:44" s="7" customFormat="1" ht="38.450000000000003" customHeight="1" x14ac:dyDescent="0.2">
      <c r="A115" s="2"/>
      <c r="B115" s="2"/>
      <c r="C115" s="17"/>
      <c r="D115" s="17"/>
      <c r="E115" s="17"/>
      <c r="F115" s="17"/>
      <c r="G115" s="17"/>
      <c r="H115" s="17"/>
      <c r="I115" s="17"/>
      <c r="J115" s="17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8"/>
      <c r="AL115" s="8"/>
      <c r="AM115" s="2"/>
      <c r="AN115" s="2"/>
      <c r="AO115" s="2"/>
      <c r="AP115" s="2"/>
      <c r="AQ115" s="2"/>
      <c r="AR115" s="2"/>
    </row>
    <row r="116" spans="1:44" s="7" customFormat="1" ht="38.450000000000003" customHeight="1" x14ac:dyDescent="0.2">
      <c r="A116" s="2"/>
      <c r="B116" s="2"/>
      <c r="C116" s="17"/>
      <c r="D116" s="17"/>
      <c r="E116" s="17"/>
      <c r="F116" s="17"/>
      <c r="G116" s="17"/>
      <c r="H116" s="17"/>
      <c r="I116" s="17"/>
      <c r="J116" s="17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8"/>
      <c r="AL116" s="8"/>
      <c r="AM116" s="2"/>
      <c r="AN116" s="2"/>
      <c r="AO116" s="2"/>
      <c r="AP116" s="2"/>
      <c r="AQ116" s="2"/>
      <c r="AR116" s="2"/>
    </row>
    <row r="117" spans="1:44" s="7" customFormat="1" ht="29.45" customHeight="1" x14ac:dyDescent="0.2">
      <c r="A117" s="2"/>
      <c r="B117" s="2"/>
      <c r="C117" s="17"/>
      <c r="D117" s="17"/>
      <c r="E117" s="17"/>
      <c r="F117" s="17"/>
      <c r="G117" s="17"/>
      <c r="H117" s="17"/>
      <c r="I117" s="17"/>
      <c r="J117" s="17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8"/>
      <c r="AL117" s="8"/>
      <c r="AM117" s="2"/>
      <c r="AN117" s="2"/>
      <c r="AO117" s="2"/>
      <c r="AP117" s="2"/>
      <c r="AQ117" s="2"/>
      <c r="AR117" s="2"/>
    </row>
    <row r="118" spans="1:44" s="7" customFormat="1" ht="31.15" customHeight="1" x14ac:dyDescent="0.2">
      <c r="A118" s="2"/>
      <c r="B118" s="2"/>
      <c r="C118" s="17"/>
      <c r="D118" s="17"/>
      <c r="E118" s="17"/>
      <c r="F118" s="17"/>
      <c r="G118" s="17"/>
      <c r="H118" s="17"/>
      <c r="I118" s="17"/>
      <c r="J118" s="17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8"/>
      <c r="AL118" s="8"/>
      <c r="AM118" s="2"/>
      <c r="AN118" s="2"/>
      <c r="AO118" s="2"/>
      <c r="AP118" s="2"/>
      <c r="AQ118" s="2"/>
      <c r="AR118" s="2"/>
    </row>
    <row r="119" spans="1:44" s="7" customFormat="1" ht="36.6" customHeight="1" x14ac:dyDescent="0.2">
      <c r="A119" s="2"/>
      <c r="B119" s="2"/>
      <c r="C119" s="17"/>
      <c r="D119" s="17"/>
      <c r="E119" s="17"/>
      <c r="F119" s="17"/>
      <c r="G119" s="17"/>
      <c r="H119" s="17"/>
      <c r="I119" s="17"/>
      <c r="J119" s="17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8"/>
      <c r="AL119" s="8"/>
      <c r="AM119" s="2"/>
      <c r="AN119" s="2"/>
      <c r="AO119" s="2"/>
      <c r="AP119" s="2"/>
      <c r="AQ119" s="2"/>
      <c r="AR119" s="2"/>
    </row>
    <row r="120" spans="1:44" s="7" customFormat="1" ht="36.6" customHeight="1" x14ac:dyDescent="0.2">
      <c r="A120" s="2"/>
      <c r="B120" s="2"/>
      <c r="C120" s="17"/>
      <c r="D120" s="17"/>
      <c r="E120" s="17"/>
      <c r="F120" s="17"/>
      <c r="G120" s="17"/>
      <c r="H120" s="17"/>
      <c r="I120" s="17"/>
      <c r="J120" s="17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8"/>
      <c r="AL120" s="8"/>
      <c r="AM120" s="2"/>
      <c r="AN120" s="2"/>
      <c r="AO120" s="2"/>
      <c r="AP120" s="2"/>
      <c r="AQ120" s="2"/>
      <c r="AR120" s="2"/>
    </row>
    <row r="121" spans="1:44" s="7" customFormat="1" ht="36.6" customHeight="1" x14ac:dyDescent="0.2">
      <c r="A121" s="2"/>
      <c r="B121" s="2"/>
      <c r="C121" s="17"/>
      <c r="D121" s="17"/>
      <c r="E121" s="17"/>
      <c r="F121" s="17"/>
      <c r="G121" s="17"/>
      <c r="H121" s="17"/>
      <c r="I121" s="17"/>
      <c r="J121" s="17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8"/>
      <c r="AL121" s="8"/>
      <c r="AM121" s="2"/>
      <c r="AN121" s="2"/>
      <c r="AO121" s="2"/>
      <c r="AP121" s="2"/>
      <c r="AQ121" s="2"/>
      <c r="AR121" s="2"/>
    </row>
    <row r="122" spans="1:44" s="7" customFormat="1" ht="36.6" customHeight="1" x14ac:dyDescent="0.2">
      <c r="A122" s="2"/>
      <c r="B122" s="2"/>
      <c r="C122" s="17"/>
      <c r="D122" s="17"/>
      <c r="E122" s="17"/>
      <c r="F122" s="17"/>
      <c r="G122" s="17"/>
      <c r="H122" s="17"/>
      <c r="I122" s="17"/>
      <c r="J122" s="17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8"/>
      <c r="AL122" s="8"/>
      <c r="AM122" s="2"/>
      <c r="AN122" s="2"/>
      <c r="AO122" s="2"/>
      <c r="AP122" s="2"/>
      <c r="AQ122" s="2"/>
      <c r="AR122" s="2"/>
    </row>
    <row r="123" spans="1:44" s="7" customFormat="1" ht="36.6" customHeight="1" x14ac:dyDescent="0.2">
      <c r="A123" s="2"/>
      <c r="B123" s="2"/>
      <c r="C123" s="17"/>
      <c r="D123" s="17"/>
      <c r="E123" s="17"/>
      <c r="F123" s="17"/>
      <c r="G123" s="17"/>
      <c r="H123" s="17"/>
      <c r="I123" s="17"/>
      <c r="J123" s="17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8"/>
      <c r="AL123" s="8"/>
      <c r="AM123" s="2"/>
      <c r="AN123" s="2"/>
      <c r="AO123" s="2"/>
      <c r="AP123" s="2"/>
      <c r="AQ123" s="2"/>
      <c r="AR123" s="2"/>
    </row>
    <row r="124" spans="1:44" s="7" customFormat="1" ht="36.6" customHeight="1" x14ac:dyDescent="0.2">
      <c r="A124" s="2"/>
      <c r="B124" s="2"/>
      <c r="C124" s="17"/>
      <c r="D124" s="17"/>
      <c r="E124" s="17"/>
      <c r="F124" s="17"/>
      <c r="G124" s="17"/>
      <c r="H124" s="17"/>
      <c r="I124" s="17"/>
      <c r="J124" s="17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8"/>
      <c r="AL124" s="8"/>
      <c r="AM124" s="2"/>
      <c r="AN124" s="2"/>
      <c r="AO124" s="2"/>
      <c r="AP124" s="2"/>
      <c r="AQ124" s="2"/>
      <c r="AR124" s="2"/>
    </row>
    <row r="125" spans="1:44" s="7" customFormat="1" ht="36.6" customHeight="1" x14ac:dyDescent="0.2">
      <c r="A125" s="2"/>
      <c r="B125" s="2"/>
      <c r="C125" s="17"/>
      <c r="D125" s="17"/>
      <c r="E125" s="17"/>
      <c r="F125" s="17"/>
      <c r="G125" s="17"/>
      <c r="H125" s="17"/>
      <c r="I125" s="17"/>
      <c r="J125" s="17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8"/>
      <c r="AL125" s="8"/>
      <c r="AM125" s="2"/>
      <c r="AN125" s="2"/>
      <c r="AO125" s="2"/>
      <c r="AP125" s="2"/>
      <c r="AQ125" s="2"/>
      <c r="AR125" s="2"/>
    </row>
    <row r="126" spans="1:44" s="7" customFormat="1" ht="36.6" customHeight="1" x14ac:dyDescent="0.2">
      <c r="A126" s="2"/>
      <c r="B126" s="2"/>
      <c r="C126" s="17"/>
      <c r="D126" s="17"/>
      <c r="E126" s="17"/>
      <c r="F126" s="17"/>
      <c r="G126" s="17"/>
      <c r="H126" s="17"/>
      <c r="I126" s="17"/>
      <c r="J126" s="17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8"/>
      <c r="AL126" s="8"/>
      <c r="AM126" s="2"/>
      <c r="AN126" s="2"/>
      <c r="AO126" s="2"/>
      <c r="AP126" s="2"/>
      <c r="AQ126" s="2"/>
      <c r="AR126" s="2"/>
    </row>
    <row r="127" spans="1:44" s="7" customFormat="1" ht="32.450000000000003" customHeight="1" x14ac:dyDescent="0.2">
      <c r="A127" s="2"/>
      <c r="B127" s="2"/>
      <c r="C127" s="17"/>
      <c r="D127" s="17"/>
      <c r="E127" s="17"/>
      <c r="F127" s="17"/>
      <c r="G127" s="17"/>
      <c r="H127" s="17"/>
      <c r="I127" s="17"/>
      <c r="J127" s="17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8"/>
      <c r="AL127" s="8"/>
      <c r="AM127" s="2"/>
      <c r="AN127" s="2"/>
      <c r="AO127" s="2"/>
      <c r="AP127" s="2"/>
      <c r="AQ127" s="2"/>
      <c r="AR127" s="2"/>
    </row>
    <row r="128" spans="1:44" s="7" customFormat="1" ht="35.450000000000003" customHeight="1" x14ac:dyDescent="0.2">
      <c r="A128" s="2"/>
      <c r="B128" s="2"/>
      <c r="C128" s="17"/>
      <c r="D128" s="17"/>
      <c r="E128" s="17"/>
      <c r="F128" s="17"/>
      <c r="G128" s="17"/>
      <c r="H128" s="17"/>
      <c r="I128" s="17"/>
      <c r="J128" s="17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8"/>
      <c r="AL128" s="8"/>
      <c r="AM128" s="2"/>
      <c r="AN128" s="2"/>
      <c r="AO128" s="2"/>
      <c r="AP128" s="2"/>
      <c r="AQ128" s="2"/>
      <c r="AR128" s="2"/>
    </row>
    <row r="129" spans="1:44" s="7" customFormat="1" ht="37.9" customHeight="1" x14ac:dyDescent="0.2">
      <c r="A129" s="2"/>
      <c r="B129" s="2"/>
      <c r="C129" s="17"/>
      <c r="D129" s="17"/>
      <c r="E129" s="17"/>
      <c r="F129" s="17"/>
      <c r="G129" s="17"/>
      <c r="H129" s="17"/>
      <c r="I129" s="17"/>
      <c r="J129" s="17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8"/>
      <c r="AL129" s="8"/>
      <c r="AM129" s="2"/>
      <c r="AN129" s="2"/>
      <c r="AO129" s="2"/>
      <c r="AP129" s="2"/>
      <c r="AQ129" s="2"/>
      <c r="AR129" s="2"/>
    </row>
    <row r="130" spans="1:44" s="7" customFormat="1" ht="37.9" customHeight="1" x14ac:dyDescent="0.2">
      <c r="A130" s="2"/>
      <c r="B130" s="2"/>
      <c r="C130" s="17"/>
      <c r="D130" s="17"/>
      <c r="E130" s="17"/>
      <c r="F130" s="17"/>
      <c r="G130" s="17"/>
      <c r="H130" s="17"/>
      <c r="I130" s="17"/>
      <c r="J130" s="17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8"/>
      <c r="AL130" s="8"/>
      <c r="AM130" s="2"/>
      <c r="AN130" s="2"/>
      <c r="AO130" s="2"/>
      <c r="AP130" s="2"/>
      <c r="AQ130" s="2"/>
      <c r="AR130" s="2"/>
    </row>
    <row r="131" spans="1:44" s="7" customFormat="1" ht="37.9" customHeight="1" x14ac:dyDescent="0.2">
      <c r="A131" s="2"/>
      <c r="B131" s="2"/>
      <c r="C131" s="17"/>
      <c r="D131" s="17"/>
      <c r="E131" s="17"/>
      <c r="F131" s="17"/>
      <c r="G131" s="17"/>
      <c r="H131" s="17"/>
      <c r="I131" s="17"/>
      <c r="J131" s="17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8"/>
      <c r="AL131" s="8"/>
      <c r="AM131" s="2"/>
      <c r="AN131" s="2"/>
      <c r="AO131" s="2"/>
      <c r="AP131" s="2"/>
      <c r="AQ131" s="2"/>
      <c r="AR131" s="2"/>
    </row>
    <row r="132" spans="1:44" s="7" customFormat="1" ht="37.9" customHeight="1" x14ac:dyDescent="0.2">
      <c r="A132" s="2"/>
      <c r="B132" s="2"/>
      <c r="C132" s="17"/>
      <c r="D132" s="17"/>
      <c r="E132" s="17"/>
      <c r="F132" s="17"/>
      <c r="G132" s="17"/>
      <c r="H132" s="17"/>
      <c r="I132" s="17"/>
      <c r="J132" s="17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8"/>
      <c r="AL132" s="8"/>
      <c r="AM132" s="2"/>
      <c r="AN132" s="2"/>
      <c r="AO132" s="2"/>
      <c r="AP132" s="2"/>
      <c r="AQ132" s="2"/>
      <c r="AR132" s="2"/>
    </row>
    <row r="133" spans="1:44" s="7" customFormat="1" ht="37.9" customHeight="1" x14ac:dyDescent="0.2">
      <c r="A133" s="2"/>
      <c r="B133" s="2"/>
      <c r="C133" s="17"/>
      <c r="D133" s="17"/>
      <c r="E133" s="17"/>
      <c r="F133" s="17"/>
      <c r="G133" s="17"/>
      <c r="H133" s="17"/>
      <c r="I133" s="17"/>
      <c r="J133" s="17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8"/>
      <c r="AL133" s="8"/>
      <c r="AM133" s="2"/>
      <c r="AN133" s="2"/>
      <c r="AO133" s="2"/>
      <c r="AP133" s="2"/>
      <c r="AQ133" s="2"/>
      <c r="AR133" s="2"/>
    </row>
    <row r="134" spans="1:44" s="7" customFormat="1" ht="37.9" customHeight="1" x14ac:dyDescent="0.2">
      <c r="A134" s="2"/>
      <c r="B134" s="2"/>
      <c r="C134" s="17"/>
      <c r="D134" s="17"/>
      <c r="E134" s="17"/>
      <c r="F134" s="17"/>
      <c r="G134" s="17"/>
      <c r="H134" s="17"/>
      <c r="I134" s="17"/>
      <c r="J134" s="17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8"/>
      <c r="AL134" s="8"/>
      <c r="AM134" s="2"/>
      <c r="AN134" s="2"/>
      <c r="AO134" s="2"/>
      <c r="AP134" s="2"/>
      <c r="AQ134" s="2"/>
      <c r="AR134" s="2"/>
    </row>
    <row r="135" spans="1:44" s="7" customFormat="1" ht="37.9" customHeight="1" x14ac:dyDescent="0.2">
      <c r="A135" s="2"/>
      <c r="B135" s="2"/>
      <c r="C135" s="17"/>
      <c r="D135" s="17"/>
      <c r="E135" s="17"/>
      <c r="F135" s="17"/>
      <c r="G135" s="17"/>
      <c r="H135" s="17"/>
      <c r="I135" s="17"/>
      <c r="J135" s="17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8"/>
      <c r="AL135" s="8"/>
      <c r="AM135" s="2"/>
      <c r="AN135" s="2"/>
      <c r="AO135" s="2"/>
      <c r="AP135" s="2"/>
      <c r="AQ135" s="2"/>
      <c r="AR135" s="2"/>
    </row>
    <row r="136" spans="1:44" s="7" customFormat="1" ht="37.9" customHeight="1" x14ac:dyDescent="0.2">
      <c r="A136" s="2"/>
      <c r="B136" s="2"/>
      <c r="C136" s="17"/>
      <c r="D136" s="17"/>
      <c r="E136" s="17"/>
      <c r="F136" s="17"/>
      <c r="G136" s="17"/>
      <c r="H136" s="17"/>
      <c r="I136" s="17"/>
      <c r="J136" s="17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8"/>
      <c r="AL136" s="8"/>
      <c r="AM136" s="2"/>
      <c r="AN136" s="2"/>
      <c r="AO136" s="2"/>
      <c r="AP136" s="2"/>
      <c r="AQ136" s="2"/>
      <c r="AR136" s="2"/>
    </row>
    <row r="137" spans="1:44" s="7" customFormat="1" ht="29.45" customHeight="1" x14ac:dyDescent="0.2">
      <c r="A137" s="2"/>
      <c r="B137" s="2"/>
      <c r="C137" s="17"/>
      <c r="D137" s="17"/>
      <c r="E137" s="17"/>
      <c r="F137" s="17"/>
      <c r="G137" s="17"/>
      <c r="H137" s="17"/>
      <c r="I137" s="17"/>
      <c r="J137" s="17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8"/>
      <c r="AL137" s="8"/>
      <c r="AM137" s="2"/>
      <c r="AN137" s="2"/>
      <c r="AO137" s="2"/>
      <c r="AP137" s="2"/>
      <c r="AQ137" s="2"/>
      <c r="AR137" s="2"/>
    </row>
    <row r="138" spans="1:44" s="7" customFormat="1" ht="41.25" customHeight="1" x14ac:dyDescent="0.2">
      <c r="A138" s="2"/>
      <c r="B138" s="2"/>
      <c r="C138" s="17"/>
      <c r="D138" s="17"/>
      <c r="E138" s="17"/>
      <c r="F138" s="17"/>
      <c r="G138" s="17"/>
      <c r="H138" s="17"/>
      <c r="I138" s="17"/>
      <c r="J138" s="17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8"/>
      <c r="AL138" s="8"/>
      <c r="AM138" s="2"/>
      <c r="AN138" s="2"/>
      <c r="AO138" s="2"/>
      <c r="AP138" s="2"/>
      <c r="AQ138" s="2"/>
      <c r="AR138" s="2"/>
    </row>
    <row r="139" spans="1:44" s="7" customFormat="1" ht="25.15" customHeight="1" x14ac:dyDescent="0.2">
      <c r="A139" s="2"/>
      <c r="B139" s="2"/>
      <c r="C139" s="17"/>
      <c r="D139" s="17"/>
      <c r="E139" s="17"/>
      <c r="F139" s="17"/>
      <c r="G139" s="17"/>
      <c r="H139" s="17"/>
      <c r="I139" s="17"/>
      <c r="J139" s="17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8"/>
      <c r="AL139" s="8"/>
      <c r="AM139" s="2"/>
      <c r="AN139" s="2"/>
      <c r="AO139" s="2"/>
      <c r="AP139" s="2"/>
      <c r="AQ139" s="2"/>
      <c r="AR139" s="2"/>
    </row>
    <row r="140" spans="1:44" s="7" customFormat="1" ht="31.9" hidden="1" customHeight="1" x14ac:dyDescent="0.2">
      <c r="A140" s="2"/>
      <c r="B140" s="2"/>
      <c r="C140" s="17"/>
      <c r="D140" s="17"/>
      <c r="E140" s="17"/>
      <c r="F140" s="17"/>
      <c r="G140" s="17"/>
      <c r="H140" s="17"/>
      <c r="I140" s="17"/>
      <c r="J140" s="17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8"/>
      <c r="AL140" s="8"/>
      <c r="AM140" s="2"/>
      <c r="AN140" s="2"/>
      <c r="AO140" s="2"/>
      <c r="AP140" s="2"/>
      <c r="AQ140" s="2"/>
      <c r="AR140" s="2"/>
    </row>
    <row r="141" spans="1:44" s="7" customFormat="1" ht="14.45" hidden="1" customHeight="1" x14ac:dyDescent="0.2">
      <c r="A141" s="2"/>
      <c r="B141" s="2"/>
      <c r="C141" s="17"/>
      <c r="D141" s="17"/>
      <c r="E141" s="17"/>
      <c r="F141" s="17"/>
      <c r="G141" s="17"/>
      <c r="H141" s="17"/>
      <c r="I141" s="17"/>
      <c r="J141" s="17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8"/>
      <c r="AL141" s="8"/>
      <c r="AM141" s="2"/>
      <c r="AN141" s="2"/>
      <c r="AO141" s="2"/>
      <c r="AP141" s="2"/>
      <c r="AQ141" s="2"/>
      <c r="AR141" s="2"/>
    </row>
    <row r="142" spans="1:44" s="7" customFormat="1" ht="40.9" hidden="1" customHeight="1" x14ac:dyDescent="0.2">
      <c r="A142" s="2"/>
      <c r="B142" s="2"/>
      <c r="C142" s="17"/>
      <c r="D142" s="17"/>
      <c r="E142" s="17"/>
      <c r="F142" s="17"/>
      <c r="G142" s="17"/>
      <c r="H142" s="17"/>
      <c r="I142" s="17"/>
      <c r="J142" s="17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8"/>
      <c r="AL142" s="8"/>
      <c r="AM142" s="2"/>
      <c r="AN142" s="2"/>
      <c r="AO142" s="2"/>
      <c r="AP142" s="2"/>
      <c r="AQ142" s="2"/>
      <c r="AR142" s="2"/>
    </row>
    <row r="143" spans="1:44" s="7" customFormat="1" ht="40.9" hidden="1" customHeight="1" x14ac:dyDescent="0.2">
      <c r="A143" s="2"/>
      <c r="B143" s="2"/>
      <c r="C143" s="17"/>
      <c r="D143" s="17"/>
      <c r="E143" s="17"/>
      <c r="F143" s="17"/>
      <c r="G143" s="17"/>
      <c r="H143" s="17"/>
      <c r="I143" s="17"/>
      <c r="J143" s="17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8"/>
      <c r="AL143" s="8"/>
      <c r="AM143" s="2"/>
      <c r="AN143" s="2"/>
      <c r="AO143" s="2"/>
      <c r="AP143" s="2"/>
      <c r="AQ143" s="2"/>
      <c r="AR143" s="2"/>
    </row>
    <row r="144" spans="1:44" s="7" customFormat="1" ht="36.75" customHeight="1" x14ac:dyDescent="0.2">
      <c r="A144" s="2"/>
      <c r="B144" s="2"/>
      <c r="C144" s="17"/>
      <c r="D144" s="17"/>
      <c r="E144" s="17"/>
      <c r="F144" s="17"/>
      <c r="G144" s="17"/>
      <c r="H144" s="17"/>
      <c r="I144" s="17"/>
      <c r="J144" s="17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6"/>
      <c r="AK144" s="2"/>
      <c r="AL144" s="2"/>
      <c r="AM144" s="2"/>
      <c r="AN144" s="2"/>
      <c r="AO144" s="2"/>
      <c r="AP144" s="2"/>
      <c r="AQ144" s="2"/>
      <c r="AR144" s="2"/>
    </row>
    <row r="145" spans="1:44" s="7" customFormat="1" ht="36.75" customHeight="1" x14ac:dyDescent="0.2">
      <c r="A145" s="2"/>
      <c r="B145" s="2"/>
      <c r="C145" s="17"/>
      <c r="D145" s="17"/>
      <c r="E145" s="17"/>
      <c r="F145" s="17"/>
      <c r="G145" s="17"/>
      <c r="H145" s="17"/>
      <c r="I145" s="17"/>
      <c r="J145" s="17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8"/>
      <c r="AL145" s="8"/>
      <c r="AM145" s="2"/>
      <c r="AN145" s="2"/>
      <c r="AO145" s="2"/>
      <c r="AP145" s="2"/>
      <c r="AQ145" s="2"/>
      <c r="AR145" s="2"/>
    </row>
    <row r="146" spans="1:44" s="7" customFormat="1" ht="36.75" customHeight="1" x14ac:dyDescent="0.2">
      <c r="A146" s="2"/>
      <c r="B146" s="2"/>
      <c r="C146" s="17"/>
      <c r="D146" s="17"/>
      <c r="E146" s="17"/>
      <c r="F146" s="17"/>
      <c r="G146" s="17"/>
      <c r="H146" s="17"/>
      <c r="I146" s="17"/>
      <c r="J146" s="17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8"/>
      <c r="AL146" s="8"/>
      <c r="AM146" s="2"/>
      <c r="AN146" s="2"/>
      <c r="AO146" s="2"/>
      <c r="AP146" s="2"/>
      <c r="AQ146" s="2"/>
      <c r="AR146" s="2"/>
    </row>
    <row r="147" spans="1:44" s="7" customFormat="1" ht="36.75" customHeight="1" x14ac:dyDescent="0.2">
      <c r="A147" s="2"/>
      <c r="B147" s="2"/>
      <c r="C147" s="17"/>
      <c r="D147" s="17"/>
      <c r="E147" s="17"/>
      <c r="F147" s="17"/>
      <c r="G147" s="17"/>
      <c r="H147" s="17"/>
      <c r="I147" s="17"/>
      <c r="J147" s="17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8"/>
      <c r="AL147" s="8"/>
      <c r="AM147" s="2"/>
      <c r="AN147" s="2"/>
      <c r="AO147" s="2"/>
      <c r="AP147" s="2"/>
      <c r="AQ147" s="2"/>
      <c r="AR147" s="2"/>
    </row>
    <row r="148" spans="1:44" s="7" customFormat="1" ht="36.75" customHeight="1" x14ac:dyDescent="0.2">
      <c r="A148" s="2"/>
      <c r="B148" s="2"/>
      <c r="C148" s="17"/>
      <c r="D148" s="17"/>
      <c r="E148" s="17"/>
      <c r="F148" s="17"/>
      <c r="G148" s="17"/>
      <c r="H148" s="17"/>
      <c r="I148" s="17"/>
      <c r="J148" s="17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6"/>
      <c r="AK148" s="2"/>
      <c r="AL148" s="2"/>
      <c r="AM148" s="2"/>
      <c r="AN148" s="2"/>
      <c r="AO148" s="2"/>
      <c r="AP148" s="2"/>
      <c r="AQ148" s="2"/>
      <c r="AR148" s="2"/>
    </row>
    <row r="149" spans="1:44" s="7" customFormat="1" ht="36.75" customHeight="1" x14ac:dyDescent="0.2">
      <c r="A149" s="2"/>
      <c r="B149" s="2"/>
      <c r="C149" s="17"/>
      <c r="D149" s="17"/>
      <c r="E149" s="17"/>
      <c r="F149" s="17"/>
      <c r="G149" s="17"/>
      <c r="H149" s="17"/>
      <c r="I149" s="17"/>
      <c r="J149" s="17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8"/>
      <c r="AL149" s="8"/>
      <c r="AM149" s="2"/>
      <c r="AN149" s="2"/>
      <c r="AO149" s="2"/>
      <c r="AP149" s="2"/>
      <c r="AQ149" s="2"/>
      <c r="AR149" s="2"/>
    </row>
    <row r="150" spans="1:44" s="7" customFormat="1" ht="36.75" customHeight="1" x14ac:dyDescent="0.2">
      <c r="A150" s="2"/>
      <c r="B150" s="2"/>
      <c r="C150" s="17"/>
      <c r="D150" s="17"/>
      <c r="E150" s="17"/>
      <c r="F150" s="17"/>
      <c r="G150" s="17"/>
      <c r="H150" s="17"/>
      <c r="I150" s="17"/>
      <c r="J150" s="17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8"/>
      <c r="AL150" s="8"/>
      <c r="AM150" s="2"/>
      <c r="AN150" s="2"/>
      <c r="AO150" s="2"/>
      <c r="AP150" s="2"/>
      <c r="AQ150" s="2"/>
      <c r="AR150" s="2"/>
    </row>
    <row r="151" spans="1:44" s="7" customFormat="1" ht="36.75" customHeight="1" x14ac:dyDescent="0.2">
      <c r="A151" s="2"/>
      <c r="B151" s="2"/>
      <c r="C151" s="17"/>
      <c r="D151" s="17"/>
      <c r="E151" s="17"/>
      <c r="F151" s="17"/>
      <c r="G151" s="17"/>
      <c r="H151" s="17"/>
      <c r="I151" s="17"/>
      <c r="J151" s="17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8"/>
      <c r="AL151" s="8"/>
      <c r="AM151" s="2"/>
      <c r="AN151" s="2"/>
      <c r="AO151" s="2"/>
      <c r="AP151" s="2"/>
      <c r="AQ151" s="2"/>
      <c r="AR151" s="2"/>
    </row>
    <row r="152" spans="1:44" s="7" customFormat="1" ht="36.75" customHeight="1" x14ac:dyDescent="0.2">
      <c r="A152" s="2"/>
      <c r="B152" s="2"/>
      <c r="C152" s="17"/>
      <c r="D152" s="17"/>
      <c r="E152" s="17"/>
      <c r="F152" s="17"/>
      <c r="G152" s="17"/>
      <c r="H152" s="17"/>
      <c r="I152" s="17"/>
      <c r="J152" s="17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6"/>
      <c r="AK152" s="2"/>
      <c r="AL152" s="2"/>
      <c r="AM152" s="2"/>
      <c r="AN152" s="2"/>
      <c r="AO152" s="2"/>
      <c r="AP152" s="2"/>
      <c r="AQ152" s="2"/>
      <c r="AR152" s="2"/>
    </row>
    <row r="153" spans="1:44" s="7" customFormat="1" ht="36.75" customHeight="1" x14ac:dyDescent="0.2">
      <c r="A153" s="2"/>
      <c r="B153" s="2"/>
      <c r="C153" s="17"/>
      <c r="D153" s="17"/>
      <c r="E153" s="17"/>
      <c r="F153" s="17"/>
      <c r="G153" s="17"/>
      <c r="H153" s="17"/>
      <c r="I153" s="17"/>
      <c r="J153" s="17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8"/>
      <c r="AL153" s="8"/>
      <c r="AM153" s="2"/>
      <c r="AN153" s="2"/>
      <c r="AO153" s="2"/>
      <c r="AP153" s="2"/>
      <c r="AQ153" s="2"/>
      <c r="AR153" s="2"/>
    </row>
    <row r="154" spans="1:44" s="7" customFormat="1" ht="36.75" customHeight="1" x14ac:dyDescent="0.2">
      <c r="A154" s="2"/>
      <c r="B154" s="2"/>
      <c r="C154" s="17"/>
      <c r="D154" s="17"/>
      <c r="E154" s="17"/>
      <c r="F154" s="17"/>
      <c r="G154" s="17"/>
      <c r="H154" s="17"/>
      <c r="I154" s="17"/>
      <c r="J154" s="17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8"/>
      <c r="AL154" s="8"/>
      <c r="AM154" s="2"/>
      <c r="AN154" s="2"/>
      <c r="AO154" s="2"/>
      <c r="AP154" s="2"/>
      <c r="AQ154" s="2"/>
      <c r="AR154" s="2"/>
    </row>
    <row r="155" spans="1:44" s="7" customFormat="1" ht="36.75" customHeight="1" x14ac:dyDescent="0.2">
      <c r="A155" s="2"/>
      <c r="B155" s="2"/>
      <c r="C155" s="17"/>
      <c r="D155" s="17"/>
      <c r="E155" s="17"/>
      <c r="F155" s="17"/>
      <c r="G155" s="17"/>
      <c r="H155" s="17"/>
      <c r="I155" s="17"/>
      <c r="J155" s="17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8"/>
      <c r="AL155" s="8"/>
      <c r="AM155" s="2"/>
      <c r="AN155" s="2"/>
      <c r="AO155" s="2"/>
      <c r="AP155" s="2"/>
      <c r="AQ155" s="2"/>
      <c r="AR155" s="2"/>
    </row>
    <row r="156" spans="1:44" s="7" customFormat="1" ht="36.75" customHeight="1" x14ac:dyDescent="0.2">
      <c r="A156" s="2"/>
      <c r="B156" s="2"/>
      <c r="C156" s="17"/>
      <c r="D156" s="17"/>
      <c r="E156" s="17"/>
      <c r="F156" s="17"/>
      <c r="G156" s="17"/>
      <c r="H156" s="17"/>
      <c r="I156" s="17"/>
      <c r="J156" s="17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6"/>
      <c r="AK156" s="2"/>
      <c r="AL156" s="2"/>
      <c r="AM156" s="2"/>
      <c r="AN156" s="2"/>
      <c r="AO156" s="2"/>
      <c r="AP156" s="2"/>
      <c r="AQ156" s="2"/>
      <c r="AR156" s="2"/>
    </row>
    <row r="157" spans="1:44" s="7" customFormat="1" ht="36.75" customHeight="1" x14ac:dyDescent="0.2">
      <c r="A157" s="2"/>
      <c r="B157" s="2"/>
      <c r="C157" s="17"/>
      <c r="D157" s="17"/>
      <c r="E157" s="17"/>
      <c r="F157" s="17"/>
      <c r="G157" s="17"/>
      <c r="H157" s="17"/>
      <c r="I157" s="17"/>
      <c r="J157" s="17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8"/>
      <c r="AL157" s="8"/>
      <c r="AM157" s="2"/>
      <c r="AN157" s="2"/>
      <c r="AO157" s="2"/>
      <c r="AP157" s="2"/>
      <c r="AQ157" s="2"/>
      <c r="AR157" s="2"/>
    </row>
    <row r="158" spans="1:44" s="7" customFormat="1" ht="36.75" customHeight="1" x14ac:dyDescent="0.2">
      <c r="A158" s="2"/>
      <c r="B158" s="2"/>
      <c r="C158" s="17"/>
      <c r="D158" s="17"/>
      <c r="E158" s="17"/>
      <c r="F158" s="17"/>
      <c r="G158" s="17"/>
      <c r="H158" s="17"/>
      <c r="I158" s="17"/>
      <c r="J158" s="17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8"/>
      <c r="AL158" s="8"/>
      <c r="AM158" s="2"/>
      <c r="AN158" s="2"/>
      <c r="AO158" s="2"/>
      <c r="AP158" s="2"/>
      <c r="AQ158" s="2"/>
      <c r="AR158" s="2"/>
    </row>
    <row r="159" spans="1:44" s="7" customFormat="1" ht="36.75" customHeight="1" x14ac:dyDescent="0.2">
      <c r="A159" s="2"/>
      <c r="B159" s="2"/>
      <c r="C159" s="17"/>
      <c r="D159" s="17"/>
      <c r="E159" s="17"/>
      <c r="F159" s="17"/>
      <c r="G159" s="17"/>
      <c r="H159" s="17"/>
      <c r="I159" s="17"/>
      <c r="J159" s="17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8"/>
      <c r="AL159" s="8"/>
      <c r="AM159" s="2"/>
      <c r="AN159" s="2"/>
      <c r="AO159" s="2"/>
      <c r="AP159" s="2"/>
      <c r="AQ159" s="2"/>
      <c r="AR159" s="2"/>
    </row>
    <row r="160" spans="1:44" s="7" customFormat="1" ht="36.75" customHeight="1" x14ac:dyDescent="0.2">
      <c r="A160" s="2"/>
      <c r="B160" s="2"/>
      <c r="C160" s="17"/>
      <c r="D160" s="17"/>
      <c r="E160" s="17"/>
      <c r="F160" s="17"/>
      <c r="G160" s="17"/>
      <c r="H160" s="17"/>
      <c r="I160" s="17"/>
      <c r="J160" s="17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6"/>
      <c r="AK160" s="2"/>
      <c r="AL160" s="2"/>
      <c r="AM160" s="2"/>
      <c r="AN160" s="2"/>
      <c r="AO160" s="2"/>
      <c r="AP160" s="2"/>
      <c r="AQ160" s="2"/>
      <c r="AR160" s="2"/>
    </row>
    <row r="161" spans="1:44" s="7" customFormat="1" ht="36.75" customHeight="1" x14ac:dyDescent="0.2">
      <c r="A161" s="2"/>
      <c r="B161" s="2"/>
      <c r="C161" s="17"/>
      <c r="D161" s="17"/>
      <c r="E161" s="17"/>
      <c r="F161" s="17"/>
      <c r="G161" s="17"/>
      <c r="H161" s="17"/>
      <c r="I161" s="17"/>
      <c r="J161" s="17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8"/>
      <c r="AL161" s="8"/>
      <c r="AM161" s="2"/>
      <c r="AN161" s="2"/>
      <c r="AO161" s="2"/>
      <c r="AP161" s="2"/>
      <c r="AQ161" s="2"/>
      <c r="AR161" s="2"/>
    </row>
    <row r="162" spans="1:44" s="7" customFormat="1" ht="36.75" customHeight="1" x14ac:dyDescent="0.2">
      <c r="A162" s="2"/>
      <c r="B162" s="2"/>
      <c r="C162" s="17"/>
      <c r="D162" s="17"/>
      <c r="E162" s="17"/>
      <c r="F162" s="17"/>
      <c r="G162" s="17"/>
      <c r="H162" s="17"/>
      <c r="I162" s="17"/>
      <c r="J162" s="17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8"/>
      <c r="AL162" s="8"/>
      <c r="AM162" s="2"/>
      <c r="AN162" s="2"/>
      <c r="AO162" s="2"/>
      <c r="AP162" s="2"/>
      <c r="AQ162" s="2"/>
      <c r="AR162" s="2"/>
    </row>
    <row r="163" spans="1:44" s="7" customFormat="1" ht="36.75" customHeight="1" x14ac:dyDescent="0.2">
      <c r="A163" s="2"/>
      <c r="B163" s="2"/>
      <c r="C163" s="17"/>
      <c r="D163" s="17"/>
      <c r="E163" s="17"/>
      <c r="F163" s="17"/>
      <c r="G163" s="17"/>
      <c r="H163" s="17"/>
      <c r="I163" s="17"/>
      <c r="J163" s="17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8"/>
      <c r="AL163" s="8"/>
      <c r="AM163" s="2"/>
      <c r="AN163" s="2"/>
      <c r="AO163" s="2"/>
      <c r="AP163" s="2"/>
      <c r="AQ163" s="2"/>
      <c r="AR163" s="2"/>
    </row>
    <row r="164" spans="1:44" s="7" customFormat="1" ht="36.75" customHeight="1" x14ac:dyDescent="0.2">
      <c r="A164" s="2"/>
      <c r="B164" s="2"/>
      <c r="C164" s="17"/>
      <c r="D164" s="17"/>
      <c r="E164" s="17"/>
      <c r="F164" s="17"/>
      <c r="G164" s="17"/>
      <c r="H164" s="17"/>
      <c r="I164" s="17"/>
      <c r="J164" s="17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6"/>
      <c r="AK164" s="2"/>
      <c r="AL164" s="2"/>
      <c r="AM164" s="2"/>
      <c r="AN164" s="2"/>
      <c r="AO164" s="2"/>
      <c r="AP164" s="2"/>
      <c r="AQ164" s="2"/>
      <c r="AR164" s="2"/>
    </row>
    <row r="165" spans="1:44" s="7" customFormat="1" ht="36.75" customHeight="1" x14ac:dyDescent="0.2">
      <c r="A165" s="2"/>
      <c r="B165" s="2"/>
      <c r="C165" s="17"/>
      <c r="D165" s="17"/>
      <c r="E165" s="17"/>
      <c r="F165" s="17"/>
      <c r="G165" s="17"/>
      <c r="H165" s="17"/>
      <c r="I165" s="17"/>
      <c r="J165" s="17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8"/>
      <c r="AL165" s="8"/>
      <c r="AM165" s="2"/>
      <c r="AN165" s="2"/>
      <c r="AO165" s="2"/>
      <c r="AP165" s="2"/>
      <c r="AQ165" s="2"/>
      <c r="AR165" s="2"/>
    </row>
    <row r="166" spans="1:44" s="7" customFormat="1" ht="36.75" customHeight="1" x14ac:dyDescent="0.2">
      <c r="A166" s="2"/>
      <c r="B166" s="2"/>
      <c r="C166" s="17"/>
      <c r="D166" s="17"/>
      <c r="E166" s="17"/>
      <c r="F166" s="17"/>
      <c r="G166" s="17"/>
      <c r="H166" s="17"/>
      <c r="I166" s="17"/>
      <c r="J166" s="17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8"/>
      <c r="AL166" s="8"/>
      <c r="AM166" s="2"/>
      <c r="AN166" s="2"/>
      <c r="AO166" s="2"/>
      <c r="AP166" s="2"/>
      <c r="AQ166" s="2"/>
      <c r="AR166" s="2"/>
    </row>
    <row r="167" spans="1:44" s="7" customFormat="1" ht="36.75" customHeight="1" x14ac:dyDescent="0.2">
      <c r="A167" s="2"/>
      <c r="B167" s="2"/>
      <c r="C167" s="17"/>
      <c r="D167" s="17"/>
      <c r="E167" s="17"/>
      <c r="F167" s="17"/>
      <c r="G167" s="17"/>
      <c r="H167" s="17"/>
      <c r="I167" s="17"/>
      <c r="J167" s="17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8"/>
      <c r="AL167" s="8"/>
      <c r="AM167" s="2"/>
      <c r="AN167" s="2"/>
      <c r="AO167" s="2"/>
      <c r="AP167" s="2"/>
      <c r="AQ167" s="2"/>
      <c r="AR167" s="2"/>
    </row>
    <row r="168" spans="1:44" s="7" customFormat="1" ht="36.75" customHeight="1" x14ac:dyDescent="0.2">
      <c r="A168" s="2"/>
      <c r="B168" s="2"/>
      <c r="C168" s="17"/>
      <c r="D168" s="17"/>
      <c r="E168" s="17"/>
      <c r="F168" s="17"/>
      <c r="G168" s="17"/>
      <c r="H168" s="17"/>
      <c r="I168" s="17"/>
      <c r="J168" s="17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8"/>
      <c r="AL168" s="8"/>
      <c r="AM168" s="2"/>
      <c r="AN168" s="2"/>
      <c r="AO168" s="2"/>
      <c r="AP168" s="2"/>
      <c r="AQ168" s="2"/>
      <c r="AR168" s="2"/>
    </row>
    <row r="169" spans="1:44" s="7" customFormat="1" ht="36.75" customHeight="1" x14ac:dyDescent="0.2">
      <c r="A169" s="2"/>
      <c r="B169" s="2"/>
      <c r="C169" s="17"/>
      <c r="D169" s="17"/>
      <c r="E169" s="17"/>
      <c r="F169" s="17"/>
      <c r="G169" s="17"/>
      <c r="H169" s="17"/>
      <c r="I169" s="17"/>
      <c r="J169" s="17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8"/>
      <c r="AL169" s="8"/>
      <c r="AM169" s="2"/>
      <c r="AN169" s="2"/>
      <c r="AO169" s="2"/>
      <c r="AP169" s="2"/>
      <c r="AQ169" s="2"/>
      <c r="AR169" s="2"/>
    </row>
    <row r="170" spans="1:44" s="7" customFormat="1" ht="36.75" customHeight="1" x14ac:dyDescent="0.2">
      <c r="A170" s="2"/>
      <c r="B170" s="2"/>
      <c r="C170" s="17"/>
      <c r="D170" s="17"/>
      <c r="E170" s="17"/>
      <c r="F170" s="17"/>
      <c r="G170" s="17"/>
      <c r="H170" s="17"/>
      <c r="I170" s="17"/>
      <c r="J170" s="17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8"/>
      <c r="AL170" s="8"/>
      <c r="AM170" s="2"/>
      <c r="AN170" s="2"/>
      <c r="AO170" s="2"/>
      <c r="AP170" s="2"/>
      <c r="AQ170" s="2"/>
      <c r="AR170" s="2"/>
    </row>
    <row r="171" spans="1:44" s="7" customFormat="1" ht="36.75" customHeight="1" x14ac:dyDescent="0.2">
      <c r="A171" s="2"/>
      <c r="B171" s="2"/>
      <c r="C171" s="17"/>
      <c r="D171" s="17"/>
      <c r="E171" s="17"/>
      <c r="F171" s="17"/>
      <c r="G171" s="17"/>
      <c r="H171" s="17"/>
      <c r="I171" s="17"/>
      <c r="J171" s="17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8"/>
      <c r="AL171" s="8"/>
      <c r="AM171" s="2"/>
      <c r="AN171" s="2"/>
      <c r="AO171" s="2"/>
      <c r="AP171" s="2"/>
      <c r="AQ171" s="2"/>
      <c r="AR171" s="2"/>
    </row>
    <row r="172" spans="1:44" s="7" customFormat="1" ht="36.75" customHeight="1" x14ac:dyDescent="0.2">
      <c r="A172" s="2"/>
      <c r="B172" s="2"/>
      <c r="C172" s="17"/>
      <c r="D172" s="17"/>
      <c r="E172" s="17"/>
      <c r="F172" s="17"/>
      <c r="G172" s="17"/>
      <c r="H172" s="17"/>
      <c r="I172" s="17"/>
      <c r="J172" s="17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8"/>
      <c r="AL172" s="8"/>
      <c r="AM172" s="2"/>
      <c r="AN172" s="2"/>
      <c r="AO172" s="2"/>
      <c r="AP172" s="2"/>
      <c r="AQ172" s="2"/>
      <c r="AR172" s="2"/>
    </row>
    <row r="173" spans="1:44" s="7" customFormat="1" ht="36.75" customHeight="1" x14ac:dyDescent="0.2">
      <c r="A173" s="2"/>
      <c r="B173" s="2"/>
      <c r="C173" s="17"/>
      <c r="D173" s="17"/>
      <c r="E173" s="17"/>
      <c r="F173" s="17"/>
      <c r="G173" s="17"/>
      <c r="H173" s="17"/>
      <c r="I173" s="17"/>
      <c r="J173" s="17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8"/>
      <c r="AL173" s="8"/>
      <c r="AM173" s="2"/>
      <c r="AN173" s="2"/>
      <c r="AO173" s="2"/>
      <c r="AP173" s="2"/>
      <c r="AQ173" s="2"/>
      <c r="AR173" s="2"/>
    </row>
    <row r="174" spans="1:44" s="7" customFormat="1" ht="36.75" customHeight="1" x14ac:dyDescent="0.2">
      <c r="A174" s="2"/>
      <c r="B174" s="2"/>
      <c r="C174" s="17"/>
      <c r="D174" s="17"/>
      <c r="E174" s="17"/>
      <c r="F174" s="17"/>
      <c r="G174" s="17"/>
      <c r="H174" s="17"/>
      <c r="I174" s="17"/>
      <c r="J174" s="17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8"/>
      <c r="AL174" s="8"/>
      <c r="AM174" s="2"/>
      <c r="AN174" s="2"/>
      <c r="AO174" s="2"/>
      <c r="AP174" s="2"/>
      <c r="AQ174" s="2"/>
      <c r="AR174" s="2"/>
    </row>
    <row r="175" spans="1:44" s="7" customFormat="1" ht="36.75" customHeight="1" x14ac:dyDescent="0.2">
      <c r="A175" s="2"/>
      <c r="B175" s="2"/>
      <c r="C175" s="17"/>
      <c r="D175" s="17"/>
      <c r="E175" s="17"/>
      <c r="F175" s="17"/>
      <c r="G175" s="17"/>
      <c r="H175" s="17"/>
      <c r="I175" s="17"/>
      <c r="J175" s="17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8"/>
      <c r="AL175" s="8"/>
      <c r="AM175" s="2"/>
      <c r="AN175" s="2"/>
      <c r="AO175" s="2"/>
      <c r="AP175" s="2"/>
      <c r="AQ175" s="2"/>
      <c r="AR175" s="2"/>
    </row>
    <row r="176" spans="1:44" s="7" customFormat="1" ht="36.75" customHeight="1" x14ac:dyDescent="0.2">
      <c r="A176" s="2"/>
      <c r="B176" s="2"/>
      <c r="C176" s="17"/>
      <c r="D176" s="17"/>
      <c r="E176" s="17"/>
      <c r="F176" s="17"/>
      <c r="G176" s="17"/>
      <c r="H176" s="17"/>
      <c r="I176" s="17"/>
      <c r="J176" s="17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8"/>
      <c r="AL176" s="8"/>
      <c r="AM176" s="2"/>
      <c r="AN176" s="2"/>
      <c r="AO176" s="2"/>
      <c r="AP176" s="2"/>
      <c r="AQ176" s="2"/>
      <c r="AR176" s="2"/>
    </row>
    <row r="177" spans="1:44" s="7" customFormat="1" ht="36.75" customHeight="1" x14ac:dyDescent="0.2">
      <c r="A177" s="2"/>
      <c r="B177" s="2"/>
      <c r="C177" s="17"/>
      <c r="D177" s="17"/>
      <c r="E177" s="17"/>
      <c r="F177" s="17"/>
      <c r="G177" s="17"/>
      <c r="H177" s="17"/>
      <c r="I177" s="17"/>
      <c r="J177" s="17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8"/>
      <c r="AL177" s="8"/>
      <c r="AM177" s="2"/>
      <c r="AN177" s="2"/>
      <c r="AO177" s="2"/>
      <c r="AP177" s="2"/>
      <c r="AQ177" s="2"/>
      <c r="AR177" s="2"/>
    </row>
    <row r="178" spans="1:44" s="7" customFormat="1" ht="36.75" customHeight="1" x14ac:dyDescent="0.2">
      <c r="A178" s="2"/>
      <c r="B178" s="2"/>
      <c r="C178" s="17"/>
      <c r="D178" s="17"/>
      <c r="E178" s="17"/>
      <c r="F178" s="17"/>
      <c r="G178" s="17"/>
      <c r="H178" s="17"/>
      <c r="I178" s="17"/>
      <c r="J178" s="17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6"/>
      <c r="AK178" s="2"/>
      <c r="AL178" s="2"/>
      <c r="AM178" s="2"/>
      <c r="AN178" s="2"/>
      <c r="AO178" s="2"/>
      <c r="AP178" s="2"/>
      <c r="AQ178" s="2"/>
      <c r="AR178" s="2"/>
    </row>
    <row r="179" spans="1:44" s="7" customFormat="1" ht="36.75" customHeight="1" x14ac:dyDescent="0.2">
      <c r="A179" s="2"/>
      <c r="B179" s="2"/>
      <c r="C179" s="17"/>
      <c r="D179" s="17"/>
      <c r="E179" s="17"/>
      <c r="F179" s="17"/>
      <c r="G179" s="17"/>
      <c r="H179" s="17"/>
      <c r="I179" s="17"/>
      <c r="J179" s="17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8"/>
      <c r="AL179" s="8"/>
      <c r="AM179" s="2"/>
      <c r="AN179" s="2"/>
      <c r="AO179" s="2"/>
      <c r="AP179" s="2"/>
      <c r="AQ179" s="2"/>
      <c r="AR179" s="2"/>
    </row>
    <row r="180" spans="1:44" s="7" customFormat="1" ht="36.75" customHeight="1" x14ac:dyDescent="0.2">
      <c r="A180" s="2"/>
      <c r="B180" s="2"/>
      <c r="C180" s="17"/>
      <c r="D180" s="17"/>
      <c r="E180" s="17"/>
      <c r="F180" s="17"/>
      <c r="G180" s="17"/>
      <c r="H180" s="17"/>
      <c r="I180" s="17"/>
      <c r="J180" s="17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8"/>
      <c r="AL180" s="8"/>
      <c r="AM180" s="2"/>
      <c r="AN180" s="2"/>
      <c r="AO180" s="2"/>
      <c r="AP180" s="2"/>
      <c r="AQ180" s="2"/>
      <c r="AR180" s="2"/>
    </row>
    <row r="181" spans="1:44" s="7" customFormat="1" ht="36.75" customHeight="1" x14ac:dyDescent="0.2">
      <c r="A181" s="2"/>
      <c r="B181" s="2"/>
      <c r="C181" s="17"/>
      <c r="D181" s="17"/>
      <c r="E181" s="17"/>
      <c r="F181" s="17"/>
      <c r="G181" s="17"/>
      <c r="H181" s="17"/>
      <c r="I181" s="17"/>
      <c r="J181" s="17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8"/>
      <c r="AL181" s="8"/>
      <c r="AM181" s="2"/>
      <c r="AN181" s="2"/>
      <c r="AO181" s="2"/>
      <c r="AP181" s="2"/>
      <c r="AQ181" s="2"/>
      <c r="AR181" s="2"/>
    </row>
    <row r="182" spans="1:44" s="7" customFormat="1" ht="36.75" customHeight="1" x14ac:dyDescent="0.2">
      <c r="A182" s="2"/>
      <c r="B182" s="2"/>
      <c r="C182" s="17"/>
      <c r="D182" s="17"/>
      <c r="E182" s="17"/>
      <c r="F182" s="17"/>
      <c r="G182" s="17"/>
      <c r="H182" s="17"/>
      <c r="I182" s="17"/>
      <c r="J182" s="17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6"/>
      <c r="AK182" s="2"/>
      <c r="AL182" s="2"/>
      <c r="AM182" s="2"/>
      <c r="AN182" s="2"/>
      <c r="AO182" s="2"/>
      <c r="AP182" s="2"/>
      <c r="AQ182" s="2"/>
      <c r="AR182" s="2"/>
    </row>
    <row r="183" spans="1:44" s="7" customFormat="1" ht="36.75" customHeight="1" x14ac:dyDescent="0.2">
      <c r="A183" s="2"/>
      <c r="B183" s="2"/>
      <c r="C183" s="17"/>
      <c r="D183" s="17"/>
      <c r="E183" s="17"/>
      <c r="F183" s="17"/>
      <c r="G183" s="17"/>
      <c r="H183" s="17"/>
      <c r="I183" s="17"/>
      <c r="J183" s="17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8"/>
      <c r="AL183" s="8"/>
      <c r="AM183" s="2"/>
      <c r="AN183" s="2"/>
      <c r="AO183" s="2"/>
      <c r="AP183" s="2"/>
      <c r="AQ183" s="2"/>
      <c r="AR183" s="2"/>
    </row>
    <row r="184" spans="1:44" s="7" customFormat="1" ht="36.75" customHeight="1" x14ac:dyDescent="0.2">
      <c r="A184" s="2"/>
      <c r="B184" s="2"/>
      <c r="C184" s="17"/>
      <c r="D184" s="17"/>
      <c r="E184" s="17"/>
      <c r="F184" s="17"/>
      <c r="G184" s="17"/>
      <c r="H184" s="17"/>
      <c r="I184" s="17"/>
      <c r="J184" s="17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8"/>
      <c r="AL184" s="8"/>
      <c r="AM184" s="2"/>
      <c r="AN184" s="2"/>
      <c r="AO184" s="2"/>
      <c r="AP184" s="2"/>
      <c r="AQ184" s="2"/>
      <c r="AR184" s="2"/>
    </row>
    <row r="185" spans="1:44" s="7" customFormat="1" ht="36.75" customHeight="1" x14ac:dyDescent="0.2">
      <c r="A185" s="2"/>
      <c r="B185" s="2"/>
      <c r="C185" s="17"/>
      <c r="D185" s="17"/>
      <c r="E185" s="17"/>
      <c r="F185" s="17"/>
      <c r="G185" s="17"/>
      <c r="H185" s="17"/>
      <c r="I185" s="17"/>
      <c r="J185" s="17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8"/>
      <c r="AL185" s="8"/>
      <c r="AM185" s="2"/>
      <c r="AN185" s="2"/>
      <c r="AO185" s="2"/>
      <c r="AP185" s="2"/>
      <c r="AQ185" s="2"/>
      <c r="AR185" s="2"/>
    </row>
    <row r="186" spans="1:44" s="7" customFormat="1" ht="36.75" customHeight="1" x14ac:dyDescent="0.2">
      <c r="A186" s="2"/>
      <c r="B186" s="2"/>
      <c r="C186" s="17"/>
      <c r="D186" s="17"/>
      <c r="E186" s="17"/>
      <c r="F186" s="17"/>
      <c r="G186" s="17"/>
      <c r="H186" s="17"/>
      <c r="I186" s="17"/>
      <c r="J186" s="17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6"/>
      <c r="AK186" s="2"/>
      <c r="AL186" s="2"/>
      <c r="AM186" s="2"/>
      <c r="AN186" s="2"/>
      <c r="AO186" s="2"/>
      <c r="AP186" s="2"/>
      <c r="AQ186" s="2"/>
      <c r="AR186" s="2"/>
    </row>
    <row r="187" spans="1:44" s="7" customFormat="1" ht="36.75" customHeight="1" x14ac:dyDescent="0.2">
      <c r="A187" s="2"/>
      <c r="B187" s="2"/>
      <c r="C187" s="17"/>
      <c r="D187" s="17"/>
      <c r="E187" s="17"/>
      <c r="F187" s="17"/>
      <c r="G187" s="17"/>
      <c r="H187" s="17"/>
      <c r="I187" s="17"/>
      <c r="J187" s="17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8"/>
      <c r="AL187" s="8"/>
      <c r="AM187" s="2"/>
      <c r="AN187" s="2"/>
      <c r="AO187" s="2"/>
      <c r="AP187" s="2"/>
      <c r="AQ187" s="2"/>
      <c r="AR187" s="2"/>
    </row>
    <row r="188" spans="1:44" s="7" customFormat="1" ht="36.75" customHeight="1" x14ac:dyDescent="0.2">
      <c r="A188" s="2"/>
      <c r="B188" s="2"/>
      <c r="C188" s="17"/>
      <c r="D188" s="17"/>
      <c r="E188" s="17"/>
      <c r="F188" s="17"/>
      <c r="G188" s="17"/>
      <c r="H188" s="17"/>
      <c r="I188" s="17"/>
      <c r="J188" s="17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8"/>
      <c r="AL188" s="8"/>
      <c r="AM188" s="2"/>
      <c r="AN188" s="2"/>
      <c r="AO188" s="2"/>
      <c r="AP188" s="2"/>
      <c r="AQ188" s="2"/>
      <c r="AR188" s="2"/>
    </row>
    <row r="189" spans="1:44" s="7" customFormat="1" ht="36.75" customHeight="1" x14ac:dyDescent="0.2">
      <c r="A189" s="2"/>
      <c r="B189" s="2"/>
      <c r="C189" s="17"/>
      <c r="D189" s="17"/>
      <c r="E189" s="17"/>
      <c r="F189" s="17"/>
      <c r="G189" s="17"/>
      <c r="H189" s="17"/>
      <c r="I189" s="17"/>
      <c r="J189" s="17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8"/>
      <c r="AL189" s="8"/>
      <c r="AM189" s="2"/>
      <c r="AN189" s="2"/>
      <c r="AO189" s="2"/>
      <c r="AP189" s="2"/>
      <c r="AQ189" s="2"/>
      <c r="AR189" s="2"/>
    </row>
    <row r="190" spans="1:44" s="7" customFormat="1" ht="36.75" customHeight="1" x14ac:dyDescent="0.2">
      <c r="A190" s="2"/>
      <c r="B190" s="2"/>
      <c r="C190" s="17"/>
      <c r="D190" s="17"/>
      <c r="E190" s="17"/>
      <c r="F190" s="17"/>
      <c r="G190" s="17"/>
      <c r="H190" s="17"/>
      <c r="I190" s="17"/>
      <c r="J190" s="17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6"/>
      <c r="AK190" s="2"/>
      <c r="AL190" s="2"/>
      <c r="AM190" s="2"/>
      <c r="AN190" s="2"/>
      <c r="AO190" s="2"/>
      <c r="AP190" s="2"/>
      <c r="AQ190" s="2"/>
      <c r="AR190" s="2"/>
    </row>
    <row r="191" spans="1:44" s="7" customFormat="1" ht="36.75" customHeight="1" x14ac:dyDescent="0.2">
      <c r="A191" s="2"/>
      <c r="B191" s="2"/>
      <c r="C191" s="17"/>
      <c r="D191" s="17"/>
      <c r="E191" s="17"/>
      <c r="F191" s="17"/>
      <c r="G191" s="17"/>
      <c r="H191" s="17"/>
      <c r="I191" s="17"/>
      <c r="J191" s="17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8"/>
      <c r="AL191" s="8"/>
      <c r="AM191" s="2"/>
      <c r="AN191" s="2"/>
      <c r="AO191" s="2"/>
      <c r="AP191" s="2"/>
      <c r="AQ191" s="2"/>
      <c r="AR191" s="2"/>
    </row>
    <row r="192" spans="1:44" s="7" customFormat="1" ht="36.75" customHeight="1" x14ac:dyDescent="0.2">
      <c r="A192" s="2"/>
      <c r="B192" s="2"/>
      <c r="C192" s="17"/>
      <c r="D192" s="17"/>
      <c r="E192" s="17"/>
      <c r="F192" s="17"/>
      <c r="G192" s="17"/>
      <c r="H192" s="17"/>
      <c r="I192" s="17"/>
      <c r="J192" s="17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8"/>
      <c r="AL192" s="8"/>
      <c r="AM192" s="2"/>
      <c r="AN192" s="2"/>
      <c r="AO192" s="2"/>
      <c r="AP192" s="2"/>
      <c r="AQ192" s="2"/>
      <c r="AR192" s="2"/>
    </row>
    <row r="193" spans="1:44" s="7" customFormat="1" ht="36.75" customHeight="1" x14ac:dyDescent="0.2">
      <c r="A193" s="2"/>
      <c r="B193" s="2"/>
      <c r="C193" s="17"/>
      <c r="D193" s="17"/>
      <c r="E193" s="17"/>
      <c r="F193" s="17"/>
      <c r="G193" s="17"/>
      <c r="H193" s="17"/>
      <c r="I193" s="17"/>
      <c r="J193" s="17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8"/>
      <c r="AL193" s="8"/>
      <c r="AM193" s="2"/>
      <c r="AN193" s="2"/>
      <c r="AO193" s="2"/>
      <c r="AP193" s="2"/>
      <c r="AQ193" s="2"/>
      <c r="AR193" s="2"/>
    </row>
    <row r="194" spans="1:44" s="7" customFormat="1" ht="36.75" customHeight="1" x14ac:dyDescent="0.2">
      <c r="A194" s="2"/>
      <c r="B194" s="2"/>
      <c r="C194" s="17"/>
      <c r="D194" s="17"/>
      <c r="E194" s="17"/>
      <c r="F194" s="17"/>
      <c r="G194" s="17"/>
      <c r="H194" s="17"/>
      <c r="I194" s="17"/>
      <c r="J194" s="17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6"/>
      <c r="AK194" s="2"/>
      <c r="AL194" s="2"/>
      <c r="AM194" s="2"/>
      <c r="AN194" s="2"/>
      <c r="AO194" s="2"/>
      <c r="AP194" s="2"/>
      <c r="AQ194" s="2"/>
      <c r="AR194" s="2"/>
    </row>
    <row r="195" spans="1:44" s="7" customFormat="1" ht="36.75" customHeight="1" x14ac:dyDescent="0.2">
      <c r="A195" s="2"/>
      <c r="B195" s="2"/>
      <c r="C195" s="17"/>
      <c r="D195" s="17"/>
      <c r="E195" s="17"/>
      <c r="F195" s="17"/>
      <c r="G195" s="17"/>
      <c r="H195" s="17"/>
      <c r="I195" s="17"/>
      <c r="J195" s="17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8"/>
      <c r="AL195" s="8"/>
      <c r="AM195" s="2"/>
      <c r="AN195" s="2"/>
      <c r="AO195" s="2"/>
      <c r="AP195" s="2"/>
      <c r="AQ195" s="2"/>
      <c r="AR195" s="2"/>
    </row>
    <row r="196" spans="1:44" s="7" customFormat="1" ht="36.75" customHeight="1" x14ac:dyDescent="0.2">
      <c r="A196" s="2"/>
      <c r="B196" s="2"/>
      <c r="C196" s="17"/>
      <c r="D196" s="17"/>
      <c r="E196" s="17"/>
      <c r="F196" s="17"/>
      <c r="G196" s="17"/>
      <c r="H196" s="17"/>
      <c r="I196" s="17"/>
      <c r="J196" s="17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M196" s="2"/>
      <c r="AN196" s="2"/>
      <c r="AO196" s="2"/>
      <c r="AP196" s="2"/>
      <c r="AQ196" s="2"/>
      <c r="AR196" s="2"/>
    </row>
    <row r="197" spans="1:44" ht="36.75" customHeight="1" x14ac:dyDescent="0.2">
      <c r="AK197" s="7"/>
      <c r="AL197" s="7"/>
    </row>
    <row r="198" spans="1:44" ht="36.75" customHeight="1" x14ac:dyDescent="0.2">
      <c r="AJ198" s="6"/>
    </row>
    <row r="199" spans="1:44" ht="36.75" customHeight="1" x14ac:dyDescent="0.2">
      <c r="AK199" s="8"/>
      <c r="AL199" s="8"/>
    </row>
    <row r="200" spans="1:44" ht="36.75" customHeight="1" x14ac:dyDescent="0.2"/>
    <row r="201" spans="1:44" ht="36.75" customHeight="1" x14ac:dyDescent="0.2"/>
    <row r="202" spans="1:44" ht="36.75" customHeight="1" x14ac:dyDescent="0.2">
      <c r="AJ202" s="6"/>
    </row>
    <row r="203" spans="1:44" ht="36.75" customHeight="1" x14ac:dyDescent="0.2">
      <c r="AK203" s="8"/>
      <c r="AL203" s="8"/>
    </row>
    <row r="204" spans="1:44" ht="36.75" customHeight="1" x14ac:dyDescent="0.2"/>
    <row r="205" spans="1:44" ht="36.75" customHeight="1" x14ac:dyDescent="0.2"/>
    <row r="206" spans="1:44" ht="36.75" customHeight="1" x14ac:dyDescent="0.2">
      <c r="AJ206" s="6"/>
    </row>
    <row r="207" spans="1:44" ht="36.75" customHeight="1" x14ac:dyDescent="0.2">
      <c r="AK207" s="8"/>
      <c r="AL207" s="8"/>
    </row>
    <row r="208" spans="1:44" ht="36.75" customHeight="1" x14ac:dyDescent="0.2"/>
    <row r="209" spans="36:38" ht="36.75" customHeight="1" x14ac:dyDescent="0.2"/>
    <row r="210" spans="36:38" ht="36.75" customHeight="1" x14ac:dyDescent="0.2">
      <c r="AJ210" s="6"/>
    </row>
    <row r="211" spans="36:38" ht="36.75" customHeight="1" x14ac:dyDescent="0.2">
      <c r="AK211" s="8"/>
      <c r="AL211" s="8"/>
    </row>
    <row r="212" spans="36:38" ht="36.75" customHeight="1" x14ac:dyDescent="0.2"/>
    <row r="213" spans="36:38" ht="36.75" customHeight="1" x14ac:dyDescent="0.2"/>
    <row r="214" spans="36:38" ht="36.75" customHeight="1" x14ac:dyDescent="0.2"/>
    <row r="215" spans="36:38" ht="36.75" customHeight="1" x14ac:dyDescent="0.2"/>
    <row r="216" spans="36:38" ht="36.75" customHeight="1" x14ac:dyDescent="0.2"/>
    <row r="217" spans="36:38" ht="36.75" customHeight="1" x14ac:dyDescent="0.2"/>
    <row r="218" spans="36:38" ht="36.75" customHeight="1" x14ac:dyDescent="0.2"/>
    <row r="219" spans="36:38" ht="36.75" customHeight="1" x14ac:dyDescent="0.2"/>
    <row r="220" spans="36:38" ht="36.75" customHeight="1" x14ac:dyDescent="0.2"/>
    <row r="221" spans="36:38" ht="36.75" customHeight="1" x14ac:dyDescent="0.2"/>
    <row r="222" spans="36:38" ht="36.75" customHeight="1" x14ac:dyDescent="0.2"/>
    <row r="223" spans="36:38" ht="36.75" customHeight="1" x14ac:dyDescent="0.2"/>
    <row r="224" spans="36:38" ht="36.75" customHeight="1" x14ac:dyDescent="0.2"/>
    <row r="225" ht="36.75" customHeight="1" x14ac:dyDescent="0.2"/>
    <row r="226" ht="36.75" customHeight="1" x14ac:dyDescent="0.2"/>
    <row r="227" ht="36.75" customHeight="1" x14ac:dyDescent="0.2"/>
    <row r="228" ht="36.75" customHeight="1" x14ac:dyDescent="0.2"/>
    <row r="229" ht="36.75" customHeight="1" x14ac:dyDescent="0.2"/>
    <row r="230" ht="36.75" customHeight="1" x14ac:dyDescent="0.2"/>
    <row r="231" ht="36.75" customHeight="1" x14ac:dyDescent="0.2"/>
    <row r="232" ht="36.75" customHeight="1" x14ac:dyDescent="0.2"/>
    <row r="233" ht="36.75" customHeight="1" x14ac:dyDescent="0.2"/>
    <row r="234" ht="36.75" customHeight="1" x14ac:dyDescent="0.2"/>
    <row r="235" ht="36.75" customHeight="1" x14ac:dyDescent="0.2"/>
    <row r="236" ht="36.75" customHeight="1" x14ac:dyDescent="0.2"/>
    <row r="237" ht="36.75" customHeight="1" x14ac:dyDescent="0.2"/>
    <row r="238" ht="36.75" customHeight="1" x14ac:dyDescent="0.2"/>
    <row r="239" ht="36.75" customHeight="1" x14ac:dyDescent="0.2"/>
    <row r="240" ht="36.75" customHeight="1" x14ac:dyDescent="0.2"/>
    <row r="241" ht="36.75" customHeight="1" x14ac:dyDescent="0.2"/>
    <row r="242" ht="36.75" customHeight="1" x14ac:dyDescent="0.2"/>
    <row r="243" ht="36.75" customHeight="1" x14ac:dyDescent="0.2"/>
    <row r="244" ht="36.75" customHeight="1" x14ac:dyDescent="0.2"/>
    <row r="245" ht="36.75" customHeight="1" x14ac:dyDescent="0.2"/>
    <row r="246" ht="36.75" customHeight="1" x14ac:dyDescent="0.2"/>
    <row r="247" ht="36.75" customHeight="1" x14ac:dyDescent="0.2"/>
    <row r="248" ht="36.75" customHeight="1" x14ac:dyDescent="0.2"/>
    <row r="249" ht="36.75" customHeight="1" x14ac:dyDescent="0.2"/>
    <row r="250" ht="36.75" customHeight="1" x14ac:dyDescent="0.2"/>
    <row r="251" ht="36.75" customHeight="1" x14ac:dyDescent="0.2"/>
    <row r="252" ht="36.75" customHeight="1" x14ac:dyDescent="0.2"/>
    <row r="253" ht="36.75" customHeight="1" x14ac:dyDescent="0.2"/>
    <row r="254" ht="36.75" customHeight="1" x14ac:dyDescent="0.2"/>
    <row r="255" ht="36.75" customHeight="1" x14ac:dyDescent="0.2"/>
    <row r="256" ht="36.75" customHeight="1" x14ac:dyDescent="0.2"/>
    <row r="257" ht="36.75" customHeight="1" x14ac:dyDescent="0.2"/>
    <row r="258" ht="36.75" customHeight="1" x14ac:dyDescent="0.2"/>
    <row r="259" ht="36.75" customHeight="1" x14ac:dyDescent="0.2"/>
    <row r="260" ht="36.75" customHeight="1" x14ac:dyDescent="0.2"/>
    <row r="261" ht="36.75" customHeight="1" x14ac:dyDescent="0.2"/>
    <row r="262" ht="36.75" customHeight="1" x14ac:dyDescent="0.2"/>
    <row r="263" ht="36.75" customHeight="1" x14ac:dyDescent="0.2"/>
    <row r="264" ht="36.75" customHeight="1" x14ac:dyDescent="0.2"/>
    <row r="265" ht="36.75" customHeight="1" x14ac:dyDescent="0.2"/>
    <row r="266" ht="36.75" customHeight="1" x14ac:dyDescent="0.2"/>
    <row r="267" ht="36.75" customHeight="1" x14ac:dyDescent="0.2"/>
    <row r="268" ht="36.75" customHeight="1" x14ac:dyDescent="0.2"/>
    <row r="269" ht="36.75" customHeight="1" x14ac:dyDescent="0.2"/>
    <row r="270" ht="36.75" customHeight="1" x14ac:dyDescent="0.2"/>
    <row r="271" ht="36.75" customHeight="1" x14ac:dyDescent="0.2"/>
    <row r="272" ht="36.75" customHeight="1" x14ac:dyDescent="0.2"/>
    <row r="273" ht="36.75" customHeight="1" x14ac:dyDescent="0.2"/>
    <row r="274" ht="36.75" customHeight="1" x14ac:dyDescent="0.2"/>
    <row r="275" ht="36.75" customHeight="1" x14ac:dyDescent="0.2"/>
    <row r="276" ht="36.75" customHeight="1" x14ac:dyDescent="0.2"/>
    <row r="277" ht="36.75" customHeight="1" x14ac:dyDescent="0.2"/>
    <row r="278" ht="36.75" customHeight="1" x14ac:dyDescent="0.2"/>
    <row r="279" ht="36.75" customHeight="1" x14ac:dyDescent="0.2"/>
    <row r="280" ht="36.75" customHeight="1" x14ac:dyDescent="0.2"/>
    <row r="281" ht="36.75" customHeight="1" x14ac:dyDescent="0.2"/>
    <row r="282" ht="36.75" customHeight="1" x14ac:dyDescent="0.2"/>
    <row r="283" ht="36.75" customHeight="1" x14ac:dyDescent="0.2"/>
    <row r="284" ht="36.75" customHeight="1" x14ac:dyDescent="0.2"/>
    <row r="285" ht="36.75" customHeight="1" x14ac:dyDescent="0.2"/>
    <row r="286" ht="36.75" customHeight="1" x14ac:dyDescent="0.2"/>
    <row r="287" ht="36.75" customHeight="1" x14ac:dyDescent="0.2"/>
    <row r="288" ht="36.75" customHeight="1" x14ac:dyDescent="0.2"/>
    <row r="289" ht="36.75" customHeight="1" x14ac:dyDescent="0.2"/>
    <row r="290" ht="36.75" customHeight="1" x14ac:dyDescent="0.2"/>
    <row r="291" ht="36.75" customHeight="1" x14ac:dyDescent="0.2"/>
    <row r="292" ht="36.75" customHeight="1" x14ac:dyDescent="0.2"/>
    <row r="293" ht="36.75" customHeight="1" x14ac:dyDescent="0.2"/>
    <row r="294" ht="36.75" customHeight="1" x14ac:dyDescent="0.2"/>
    <row r="295" ht="36.75" customHeight="1" x14ac:dyDescent="0.2"/>
    <row r="296" ht="36.75" customHeight="1" x14ac:dyDescent="0.2"/>
    <row r="297" ht="36.75" customHeight="1" x14ac:dyDescent="0.2"/>
    <row r="298" ht="36.75" customHeight="1" x14ac:dyDescent="0.2"/>
    <row r="299" ht="36.75" customHeight="1" x14ac:dyDescent="0.2"/>
    <row r="300" ht="36.75" customHeight="1" x14ac:dyDescent="0.2"/>
    <row r="301" ht="36.75" customHeight="1" x14ac:dyDescent="0.2"/>
    <row r="302" ht="36.75" customHeight="1" x14ac:dyDescent="0.2"/>
    <row r="303" ht="36.75" customHeight="1" x14ac:dyDescent="0.2"/>
    <row r="304" ht="36.75" customHeight="1" x14ac:dyDescent="0.2"/>
    <row r="305" ht="36.75" customHeight="1" x14ac:dyDescent="0.2"/>
    <row r="306" ht="36.75" customHeight="1" x14ac:dyDescent="0.2"/>
    <row r="307" ht="36.75" customHeight="1" x14ac:dyDescent="0.2"/>
    <row r="308" ht="36.75" customHeight="1" x14ac:dyDescent="0.2"/>
  </sheetData>
  <dataConsolidate/>
  <mergeCells count="16">
    <mergeCell ref="A11:C11"/>
    <mergeCell ref="B28:AB28"/>
    <mergeCell ref="B29:AB29"/>
    <mergeCell ref="A1:AI1"/>
    <mergeCell ref="A2:A3"/>
    <mergeCell ref="B2:B3"/>
    <mergeCell ref="C2:C3"/>
    <mergeCell ref="K2:Q2"/>
    <mergeCell ref="S2:Z2"/>
    <mergeCell ref="AA2:AC2"/>
    <mergeCell ref="K5:AI5"/>
    <mergeCell ref="K13:AI13"/>
    <mergeCell ref="A19:C19"/>
    <mergeCell ref="K20:AI20"/>
    <mergeCell ref="A26:C26"/>
    <mergeCell ref="A27:C27"/>
  </mergeCells>
  <dataValidations count="4">
    <dataValidation type="list" allowBlank="1" showInputMessage="1" showErrorMessage="1" sqref="AL152 AL144 AL206 AL202 AL198 AL194 AL182 AL178 AL156 AL148 AL9 AL209:AL210 AL160 AL164 AL190 AL186" xr:uid="{00000000-0002-0000-0100-000001000000}">
      <formula1>$AN$5:$AN$6</formula1>
    </dataValidation>
    <dataValidation type="list" allowBlank="1" showInputMessage="1" showErrorMessage="1" sqref="AM4" xr:uid="{AEE77B77-94F7-46A5-A17C-8A014816521F}">
      <formula1>$AN$5:$AN$12</formula1>
    </dataValidation>
    <dataValidation type="list" allowBlank="1" showInputMessage="1" showErrorMessage="1" sqref="B5 B13 B20" xr:uid="{01F2C366-C6F0-4708-A109-5CBD0CB00CC5}">
      <formula1>$AT$14:$AT$15</formula1>
    </dataValidation>
    <dataValidation type="list" allowBlank="1" showInputMessage="1" showErrorMessage="1" sqref="AM5" xr:uid="{D9018E62-F9DB-49C1-B56E-165D044C8A80}">
      <formula1>$AN$5:$AN$8</formula1>
    </dataValidation>
  </dataValidations>
  <pageMargins left="0.6692913385826772" right="0" top="0.15748031496062992" bottom="0" header="0" footer="0.11811023622047245"/>
  <pageSetup paperSize="9"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DCPS</vt:lpstr>
      <vt:lpstr>GPF</vt:lpstr>
      <vt:lpstr>DCPS!Print_Area</vt:lpstr>
      <vt:lpstr>GPF!Print_Area</vt:lpstr>
      <vt:lpstr>DCPS!Print_Titles</vt:lpstr>
      <vt:lpstr>GPF!Print_Titles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Pramod Puri</dc:creator>
  <cp:lastModifiedBy>Pramod Puri</cp:lastModifiedBy>
  <cp:lastPrinted>2022-09-20T06:07:04Z</cp:lastPrinted>
  <dcterms:created xsi:type="dcterms:W3CDTF">2006-11-29T16:26:59Z</dcterms:created>
  <dcterms:modified xsi:type="dcterms:W3CDTF">2026-03-24T12:29:40Z</dcterms:modified>
</cp:coreProperties>
</file>